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updateLinks="never" codeName="ThisWorkbook"/>
  <mc:AlternateContent xmlns:mc="http://schemas.openxmlformats.org/markup-compatibility/2006">
    <mc:Choice Requires="x15">
      <x15ac:absPath xmlns:x15ac="http://schemas.microsoft.com/office/spreadsheetml/2010/11/ac" url="O:\Abteilung_ZIB\ZIB15\24-9915_Notebooks\03 Vergabeunterlagen\02. Arbeitsversion\VV1 - Standard nur ITZBund\"/>
    </mc:Choice>
  </mc:AlternateContent>
  <xr:revisionPtr revIDLastSave="0" documentId="13_ncr:1_{595846E9-7F2A-400E-91BB-2860057B106F}" xr6:coauthVersionLast="36" xr6:coauthVersionMax="36" xr10:uidLastSave="{00000000-0000-0000-0000-000000000000}"/>
  <bookViews>
    <workbookView xWindow="0" yWindow="0" windowWidth="23040" windowHeight="8040" xr2:uid="{00000000-000D-0000-FFFF-FFFF00000000}"/>
  </bookViews>
  <sheets>
    <sheet name="Anweisungen" sheetId="9" r:id="rId1"/>
    <sheet name="EA_Tabelle" sheetId="1" r:id="rId2"/>
    <sheet name="Abrufberechtigte Bedarfsträger" sheetId="2" r:id="rId3"/>
    <sheet name="Lieferanten" sheetId="6" r:id="rId4"/>
    <sheet name="Preisstufen" sheetId="3" r:id="rId5"/>
    <sheet name="Listen" sheetId="4" state="hidden" r:id="rId6"/>
    <sheet name="Ressort_Auswertung" sheetId="5" state="hidden" r:id="rId7"/>
  </sheets>
  <externalReferences>
    <externalReference r:id="rId8"/>
    <externalReference r:id="rId9"/>
    <externalReference r:id="rId10"/>
  </externalReferences>
  <definedNames>
    <definedName name="Aktivitätsstand">[1]Listen!$A$33:$A$36</definedName>
    <definedName name="_xlnm.Print_Area" localSheetId="0">Anweisungen!$A$1:$BW$52</definedName>
    <definedName name="Einträge">EA_Tabelle!$Y$4</definedName>
    <definedName name="Fachreferat">[2]Listen!$E$29:$E$30</definedName>
    <definedName name="Hauptkategorie">EA_Tabelle!$N$8</definedName>
    <definedName name="Hauptkategorien">Listen!$I$4:$I$7</definedName>
    <definedName name="Hauptkategorienummer">Listen!$H$4:$H$7</definedName>
    <definedName name="Hauptlieferant">EA_Tabelle!$N$4</definedName>
    <definedName name="JaNein">Listen!$A$17:$A$18</definedName>
    <definedName name="L_Haupt_ID">EA_Tabelle!$S$6</definedName>
    <definedName name="Lieferantenrolle">Listen!$A$7:$A$9</definedName>
    <definedName name="Maßeinheiten">Listen!$A$2:$A$4</definedName>
    <definedName name="Preisstufe">Preisstufen[Preisstufe]</definedName>
    <definedName name="RepEnd">EA_Tabelle!$P$10</definedName>
    <definedName name="RepNum">EA_Tabelle!$S$10</definedName>
    <definedName name="RepStart">EA_Tabelle!$N$10</definedName>
    <definedName name="Rückgabegründe">[3]Texte!$B$5:$B$8</definedName>
    <definedName name="RV_Bezeichnung">EA_Tabelle!$N$6</definedName>
    <definedName name="RV_ID">EA_Tabelle!$S$8</definedName>
    <definedName name="Störungsart">[2]Listen!$E$18:$E$20</definedName>
    <definedName name="Störungsstatus">[2]Listen!$E$23:$E$25</definedName>
    <definedName name="VAbschluss">EA_Tabelle!$Y$6</definedName>
    <definedName name="VEnd">EA_Tabelle!$Y$10</definedName>
    <definedName name="VEndMax">EA_Tabelle!$Y$12</definedName>
    <definedName name="Vertragsart">Listen!$A$12:$A$14</definedName>
    <definedName name="Vertragstyp">EA_Tabelle!$S$4</definedName>
    <definedName name="Verwaltung">[2]Listen!$A$44:$A$46</definedName>
    <definedName name="Volumen_Max">EA_Tabelle!$Q$16</definedName>
    <definedName name="VStart">EA_Tabelle!$Y$8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29" i="5" l="1"/>
  <c r="U30" i="5"/>
  <c r="V29" i="5"/>
  <c r="V30" i="5"/>
  <c r="W502" i="1" l="1"/>
  <c r="W503" i="1"/>
  <c r="W504" i="1"/>
  <c r="W505" i="1"/>
  <c r="W506" i="1"/>
  <c r="W507" i="1"/>
  <c r="W508" i="1"/>
  <c r="W509" i="1"/>
  <c r="W510" i="1"/>
  <c r="W511" i="1"/>
  <c r="W512" i="1"/>
  <c r="W513" i="1"/>
  <c r="W514" i="1"/>
  <c r="W515" i="1"/>
  <c r="W516" i="1"/>
  <c r="W517" i="1"/>
  <c r="W518" i="1"/>
  <c r="W519" i="1"/>
  <c r="W520" i="1"/>
  <c r="W521" i="1"/>
  <c r="W522" i="1"/>
  <c r="W523" i="1"/>
  <c r="W524" i="1"/>
  <c r="W525" i="1"/>
  <c r="W526" i="1"/>
  <c r="W527" i="1"/>
  <c r="W528" i="1"/>
  <c r="W529" i="1"/>
  <c r="W530" i="1"/>
  <c r="W531" i="1"/>
  <c r="W532" i="1"/>
  <c r="W533" i="1"/>
  <c r="W534" i="1"/>
  <c r="W535" i="1"/>
  <c r="W536" i="1"/>
  <c r="W537" i="1"/>
  <c r="W538" i="1"/>
  <c r="W539" i="1"/>
  <c r="W540" i="1"/>
  <c r="W541" i="1"/>
  <c r="W542" i="1"/>
  <c r="W543" i="1"/>
  <c r="W544" i="1"/>
  <c r="W545" i="1"/>
  <c r="W546" i="1"/>
  <c r="W547" i="1"/>
  <c r="W548" i="1"/>
  <c r="W549" i="1"/>
  <c r="W550" i="1"/>
  <c r="W551" i="1"/>
  <c r="W552" i="1"/>
  <c r="W553" i="1"/>
  <c r="W554" i="1"/>
  <c r="W555" i="1"/>
  <c r="W556" i="1"/>
  <c r="W557" i="1"/>
  <c r="W558" i="1"/>
  <c r="W559" i="1"/>
  <c r="W560" i="1"/>
  <c r="W561" i="1"/>
  <c r="W562" i="1"/>
  <c r="W563" i="1"/>
  <c r="W564" i="1"/>
  <c r="W565" i="1"/>
  <c r="W566" i="1"/>
  <c r="W567" i="1"/>
  <c r="W568" i="1"/>
  <c r="W569" i="1"/>
  <c r="W570" i="1"/>
  <c r="W571" i="1"/>
  <c r="W572" i="1"/>
  <c r="W573" i="1"/>
  <c r="W574" i="1"/>
  <c r="W575" i="1"/>
  <c r="W576" i="1"/>
  <c r="W577" i="1"/>
  <c r="W578" i="1"/>
  <c r="W579" i="1"/>
  <c r="W580" i="1"/>
  <c r="W581" i="1"/>
  <c r="W582" i="1"/>
  <c r="W583" i="1"/>
  <c r="W584" i="1"/>
  <c r="W585" i="1"/>
  <c r="W586" i="1"/>
  <c r="W587" i="1"/>
  <c r="W588" i="1"/>
  <c r="W589" i="1"/>
  <c r="W590" i="1"/>
  <c r="W591" i="1"/>
  <c r="W592" i="1"/>
  <c r="W593" i="1"/>
  <c r="W594" i="1"/>
  <c r="W595" i="1"/>
  <c r="W596" i="1"/>
  <c r="W597" i="1"/>
  <c r="W598" i="1"/>
  <c r="W599" i="1"/>
  <c r="W600" i="1"/>
  <c r="W601" i="1"/>
  <c r="W602" i="1"/>
  <c r="W603" i="1"/>
  <c r="W604" i="1"/>
  <c r="W605" i="1"/>
  <c r="W606" i="1"/>
  <c r="W607" i="1"/>
  <c r="W608" i="1"/>
  <c r="W609" i="1"/>
  <c r="W610" i="1"/>
  <c r="W611" i="1"/>
  <c r="W612" i="1"/>
  <c r="W613" i="1"/>
  <c r="W614" i="1"/>
  <c r="W615" i="1"/>
  <c r="W616" i="1"/>
  <c r="W617" i="1"/>
  <c r="W618" i="1"/>
  <c r="W619" i="1"/>
  <c r="W620" i="1"/>
  <c r="W621" i="1"/>
  <c r="W622" i="1"/>
  <c r="W623" i="1"/>
  <c r="W624" i="1"/>
  <c r="W625" i="1"/>
  <c r="W626" i="1"/>
  <c r="W627" i="1"/>
  <c r="W628" i="1"/>
  <c r="W629" i="1"/>
  <c r="W630" i="1"/>
  <c r="W631" i="1"/>
  <c r="W632" i="1"/>
  <c r="W633" i="1"/>
  <c r="W634" i="1"/>
  <c r="W635" i="1"/>
  <c r="W636" i="1"/>
  <c r="W637" i="1"/>
  <c r="W638" i="1"/>
  <c r="W639" i="1"/>
  <c r="W640" i="1"/>
  <c r="W641" i="1"/>
  <c r="W642" i="1"/>
  <c r="W643" i="1"/>
  <c r="W644" i="1"/>
  <c r="W645" i="1"/>
  <c r="W646" i="1"/>
  <c r="W647" i="1"/>
  <c r="W648" i="1"/>
  <c r="W649" i="1"/>
  <c r="W650" i="1"/>
  <c r="W651" i="1"/>
  <c r="W652" i="1"/>
  <c r="W653" i="1"/>
  <c r="W654" i="1"/>
  <c r="W655" i="1"/>
  <c r="W656" i="1"/>
  <c r="W657" i="1"/>
  <c r="W658" i="1"/>
  <c r="W659" i="1"/>
  <c r="W660" i="1"/>
  <c r="W661" i="1"/>
  <c r="W662" i="1"/>
  <c r="W663" i="1"/>
  <c r="W664" i="1"/>
  <c r="W665" i="1"/>
  <c r="W666" i="1"/>
  <c r="W667" i="1"/>
  <c r="W668" i="1"/>
  <c r="W669" i="1"/>
  <c r="W670" i="1"/>
  <c r="W671" i="1"/>
  <c r="W672" i="1"/>
  <c r="W673" i="1"/>
  <c r="W674" i="1"/>
  <c r="W675" i="1"/>
  <c r="W676" i="1"/>
  <c r="W677" i="1"/>
  <c r="W678" i="1"/>
  <c r="W679" i="1"/>
  <c r="W680" i="1"/>
  <c r="W681" i="1"/>
  <c r="W682" i="1"/>
  <c r="W683" i="1"/>
  <c r="W684" i="1"/>
  <c r="W685" i="1"/>
  <c r="W686" i="1"/>
  <c r="W687" i="1"/>
  <c r="W688" i="1"/>
  <c r="W689" i="1"/>
  <c r="W690" i="1"/>
  <c r="W691" i="1"/>
  <c r="W692" i="1"/>
  <c r="W693" i="1"/>
  <c r="W694" i="1"/>
  <c r="W695" i="1"/>
  <c r="W696" i="1"/>
  <c r="W697" i="1"/>
  <c r="W698" i="1"/>
  <c r="W699" i="1"/>
  <c r="W700" i="1"/>
  <c r="W701" i="1"/>
  <c r="W702" i="1"/>
  <c r="W703" i="1"/>
  <c r="W704" i="1"/>
  <c r="W705" i="1"/>
  <c r="W706" i="1"/>
  <c r="W707" i="1"/>
  <c r="W708" i="1"/>
  <c r="W709" i="1"/>
  <c r="W710" i="1"/>
  <c r="W711" i="1"/>
  <c r="W712" i="1"/>
  <c r="W713" i="1"/>
  <c r="W714" i="1"/>
  <c r="W715" i="1"/>
  <c r="W716" i="1"/>
  <c r="W717" i="1"/>
  <c r="W718" i="1"/>
  <c r="W719" i="1"/>
  <c r="W720" i="1"/>
  <c r="W721" i="1"/>
  <c r="W722" i="1"/>
  <c r="W723" i="1"/>
  <c r="W724" i="1"/>
  <c r="W725" i="1"/>
  <c r="W726" i="1"/>
  <c r="W727" i="1"/>
  <c r="W728" i="1"/>
  <c r="W729" i="1"/>
  <c r="W730" i="1"/>
  <c r="W731" i="1"/>
  <c r="W732" i="1"/>
  <c r="W733" i="1"/>
  <c r="W734" i="1"/>
  <c r="W735" i="1"/>
  <c r="W736" i="1"/>
  <c r="W737" i="1"/>
  <c r="W738" i="1"/>
  <c r="W739" i="1"/>
  <c r="W740" i="1"/>
  <c r="W741" i="1"/>
  <c r="W742" i="1"/>
  <c r="W743" i="1"/>
  <c r="W744" i="1"/>
  <c r="W745" i="1"/>
  <c r="W746" i="1"/>
  <c r="W747" i="1"/>
  <c r="W748" i="1"/>
  <c r="W749" i="1"/>
  <c r="W750" i="1"/>
  <c r="W751" i="1"/>
  <c r="W752" i="1"/>
  <c r="W753" i="1"/>
  <c r="W754" i="1"/>
  <c r="W755" i="1"/>
  <c r="W756" i="1"/>
  <c r="W757" i="1"/>
  <c r="W758" i="1"/>
  <c r="W759" i="1"/>
  <c r="W760" i="1"/>
  <c r="W761" i="1"/>
  <c r="W762" i="1"/>
  <c r="W763" i="1"/>
  <c r="W764" i="1"/>
  <c r="W765" i="1"/>
  <c r="W766" i="1"/>
  <c r="W767" i="1"/>
  <c r="W768" i="1"/>
  <c r="W769" i="1"/>
  <c r="W770" i="1"/>
  <c r="W771" i="1"/>
  <c r="W772" i="1"/>
  <c r="W773" i="1"/>
  <c r="W774" i="1"/>
  <c r="W775" i="1"/>
  <c r="W776" i="1"/>
  <c r="W777" i="1"/>
  <c r="W778" i="1"/>
  <c r="W779" i="1"/>
  <c r="W780" i="1"/>
  <c r="W781" i="1"/>
  <c r="W782" i="1"/>
  <c r="W783" i="1"/>
  <c r="W784" i="1"/>
  <c r="W785" i="1"/>
  <c r="W786" i="1"/>
  <c r="W787" i="1"/>
  <c r="W788" i="1"/>
  <c r="W789" i="1"/>
  <c r="W790" i="1"/>
  <c r="W791" i="1"/>
  <c r="W792" i="1"/>
  <c r="W793" i="1"/>
  <c r="W794" i="1"/>
  <c r="W795" i="1"/>
  <c r="W796" i="1"/>
  <c r="W797" i="1"/>
  <c r="W798" i="1"/>
  <c r="W799" i="1"/>
  <c r="W800" i="1"/>
  <c r="W801" i="1"/>
  <c r="W802" i="1"/>
  <c r="W803" i="1"/>
  <c r="W804" i="1"/>
  <c r="W805" i="1"/>
  <c r="W806" i="1"/>
  <c r="W807" i="1"/>
  <c r="W808" i="1"/>
  <c r="W809" i="1"/>
  <c r="W810" i="1"/>
  <c r="W811" i="1"/>
  <c r="W812" i="1"/>
  <c r="W813" i="1"/>
  <c r="W814" i="1"/>
  <c r="W815" i="1"/>
  <c r="W816" i="1"/>
  <c r="W817" i="1"/>
  <c r="W818" i="1"/>
  <c r="W819" i="1"/>
  <c r="W820" i="1"/>
  <c r="W821" i="1"/>
  <c r="W822" i="1"/>
  <c r="W823" i="1"/>
  <c r="W824" i="1"/>
  <c r="W825" i="1"/>
  <c r="W826" i="1"/>
  <c r="W827" i="1"/>
  <c r="W828" i="1"/>
  <c r="W829" i="1"/>
  <c r="W830" i="1"/>
  <c r="W831" i="1"/>
  <c r="W832" i="1"/>
  <c r="W833" i="1"/>
  <c r="W834" i="1"/>
  <c r="W835" i="1"/>
  <c r="W836" i="1"/>
  <c r="W837" i="1"/>
  <c r="W838" i="1"/>
  <c r="W839" i="1"/>
  <c r="W840" i="1"/>
  <c r="W841" i="1"/>
  <c r="W842" i="1"/>
  <c r="W843" i="1"/>
  <c r="W844" i="1"/>
  <c r="W845" i="1"/>
  <c r="W846" i="1"/>
  <c r="W847" i="1"/>
  <c r="W848" i="1"/>
  <c r="W849" i="1"/>
  <c r="W850" i="1"/>
  <c r="W851" i="1"/>
  <c r="W852" i="1"/>
  <c r="W853" i="1"/>
  <c r="W854" i="1"/>
  <c r="W855" i="1"/>
  <c r="W856" i="1"/>
  <c r="W857" i="1"/>
  <c r="W858" i="1"/>
  <c r="W859" i="1"/>
  <c r="W860" i="1"/>
  <c r="W861" i="1"/>
  <c r="W862" i="1"/>
  <c r="W863" i="1"/>
  <c r="W864" i="1"/>
  <c r="W865" i="1"/>
  <c r="W866" i="1"/>
  <c r="W867" i="1"/>
  <c r="W868" i="1"/>
  <c r="W869" i="1"/>
  <c r="W870" i="1"/>
  <c r="W871" i="1"/>
  <c r="W872" i="1"/>
  <c r="W873" i="1"/>
  <c r="W874" i="1"/>
  <c r="W875" i="1"/>
  <c r="W876" i="1"/>
  <c r="W877" i="1"/>
  <c r="W878" i="1"/>
  <c r="W879" i="1"/>
  <c r="W880" i="1"/>
  <c r="W881" i="1"/>
  <c r="W882" i="1"/>
  <c r="W883" i="1"/>
  <c r="W884" i="1"/>
  <c r="W885" i="1"/>
  <c r="W886" i="1"/>
  <c r="W887" i="1"/>
  <c r="W888" i="1"/>
  <c r="W889" i="1"/>
  <c r="W890" i="1"/>
  <c r="W891" i="1"/>
  <c r="W892" i="1"/>
  <c r="W893" i="1"/>
  <c r="W894" i="1"/>
  <c r="W895" i="1"/>
  <c r="W896" i="1"/>
  <c r="W897" i="1"/>
  <c r="W898" i="1"/>
  <c r="W899" i="1"/>
  <c r="W900" i="1"/>
  <c r="W901" i="1"/>
  <c r="W902" i="1"/>
  <c r="W903" i="1"/>
  <c r="W904" i="1"/>
  <c r="W905" i="1"/>
  <c r="W906" i="1"/>
  <c r="W907" i="1"/>
  <c r="W908" i="1"/>
  <c r="W909" i="1"/>
  <c r="W910" i="1"/>
  <c r="W911" i="1"/>
  <c r="W912" i="1"/>
  <c r="W913" i="1"/>
  <c r="W914" i="1"/>
  <c r="W915" i="1"/>
  <c r="W916" i="1"/>
  <c r="W917" i="1"/>
  <c r="W918" i="1"/>
  <c r="W919" i="1"/>
  <c r="W920" i="1"/>
  <c r="W921" i="1"/>
  <c r="W922" i="1"/>
  <c r="W923" i="1"/>
  <c r="W924" i="1"/>
  <c r="W925" i="1"/>
  <c r="W926" i="1"/>
  <c r="W927" i="1"/>
  <c r="W928" i="1"/>
  <c r="W929" i="1"/>
  <c r="W930" i="1"/>
  <c r="W931" i="1"/>
  <c r="W932" i="1"/>
  <c r="W933" i="1"/>
  <c r="W934" i="1"/>
  <c r="W935" i="1"/>
  <c r="W936" i="1"/>
  <c r="W937" i="1"/>
  <c r="W938" i="1"/>
  <c r="W939" i="1"/>
  <c r="W940" i="1"/>
  <c r="W941" i="1"/>
  <c r="W942" i="1"/>
  <c r="W943" i="1"/>
  <c r="W944" i="1"/>
  <c r="W945" i="1"/>
  <c r="W946" i="1"/>
  <c r="W947" i="1"/>
  <c r="W948" i="1"/>
  <c r="W949" i="1"/>
  <c r="W950" i="1"/>
  <c r="W951" i="1"/>
  <c r="W952" i="1"/>
  <c r="W953" i="1"/>
  <c r="W954" i="1"/>
  <c r="W955" i="1"/>
  <c r="W956" i="1"/>
  <c r="W957" i="1"/>
  <c r="W958" i="1"/>
  <c r="W959" i="1"/>
  <c r="W960" i="1"/>
  <c r="W961" i="1"/>
  <c r="W962" i="1"/>
  <c r="W963" i="1"/>
  <c r="W964" i="1"/>
  <c r="W965" i="1"/>
  <c r="W966" i="1"/>
  <c r="W967" i="1"/>
  <c r="W968" i="1"/>
  <c r="W969" i="1"/>
  <c r="W970" i="1"/>
  <c r="W971" i="1"/>
  <c r="W972" i="1"/>
  <c r="W973" i="1"/>
  <c r="W974" i="1"/>
  <c r="W975" i="1"/>
  <c r="W976" i="1"/>
  <c r="W977" i="1"/>
  <c r="W978" i="1"/>
  <c r="W979" i="1"/>
  <c r="W980" i="1"/>
  <c r="W981" i="1"/>
  <c r="W982" i="1"/>
  <c r="W983" i="1"/>
  <c r="W984" i="1"/>
  <c r="W985" i="1"/>
  <c r="W986" i="1"/>
  <c r="W987" i="1"/>
  <c r="W988" i="1"/>
  <c r="W989" i="1"/>
  <c r="W990" i="1"/>
  <c r="W991" i="1"/>
  <c r="W992" i="1"/>
  <c r="W993" i="1"/>
  <c r="W994" i="1"/>
  <c r="W995" i="1"/>
  <c r="W996" i="1"/>
  <c r="W997" i="1"/>
  <c r="W998" i="1"/>
  <c r="W999" i="1"/>
  <c r="W1000" i="1"/>
  <c r="W1001" i="1"/>
  <c r="W1002" i="1"/>
  <c r="W1003" i="1"/>
  <c r="W1004" i="1"/>
  <c r="W1005" i="1"/>
  <c r="W1006" i="1"/>
  <c r="W1007" i="1"/>
  <c r="W1008" i="1"/>
  <c r="W1009" i="1"/>
  <c r="W1010" i="1"/>
  <c r="W1011" i="1"/>
  <c r="W1012" i="1"/>
  <c r="W1013" i="1"/>
  <c r="W1014" i="1"/>
  <c r="W1015" i="1"/>
  <c r="W1016" i="1"/>
  <c r="W1017" i="1"/>
  <c r="W1018" i="1"/>
  <c r="W1019" i="1"/>
  <c r="W1020" i="1"/>
  <c r="W22" i="1"/>
  <c r="X22" i="1" s="1"/>
  <c r="W23" i="1"/>
  <c r="X23" i="1" s="1"/>
  <c r="W24" i="1"/>
  <c r="X24" i="1" s="1"/>
  <c r="W25" i="1"/>
  <c r="X25" i="1" s="1"/>
  <c r="W26" i="1"/>
  <c r="X26" i="1" s="1"/>
  <c r="W27" i="1"/>
  <c r="X27" i="1" s="1"/>
  <c r="W28" i="1"/>
  <c r="X28" i="1" s="1"/>
  <c r="W29" i="1"/>
  <c r="X29" i="1" s="1"/>
  <c r="W30" i="1"/>
  <c r="X30" i="1" s="1"/>
  <c r="W31" i="1"/>
  <c r="X31" i="1" s="1"/>
  <c r="W32" i="1"/>
  <c r="X32" i="1" s="1"/>
  <c r="W33" i="1"/>
  <c r="X33" i="1" s="1"/>
  <c r="W34" i="1"/>
  <c r="X34" i="1" s="1"/>
  <c r="W35" i="1"/>
  <c r="X35" i="1" s="1"/>
  <c r="W36" i="1"/>
  <c r="X36" i="1" s="1"/>
  <c r="W37" i="1"/>
  <c r="X37" i="1" s="1"/>
  <c r="W38" i="1"/>
  <c r="X38" i="1" s="1"/>
  <c r="W39" i="1"/>
  <c r="X39" i="1" s="1"/>
  <c r="W40" i="1"/>
  <c r="X40" i="1" s="1"/>
  <c r="W41" i="1"/>
  <c r="X41" i="1" s="1"/>
  <c r="W42" i="1"/>
  <c r="X42" i="1" s="1"/>
  <c r="W43" i="1"/>
  <c r="X43" i="1" s="1"/>
  <c r="W44" i="1"/>
  <c r="X44" i="1" s="1"/>
  <c r="W45" i="1"/>
  <c r="X45" i="1" s="1"/>
  <c r="W46" i="1"/>
  <c r="X46" i="1" s="1"/>
  <c r="W47" i="1"/>
  <c r="X47" i="1" s="1"/>
  <c r="W48" i="1"/>
  <c r="X48" i="1" s="1"/>
  <c r="W49" i="1"/>
  <c r="X49" i="1" s="1"/>
  <c r="W50" i="1"/>
  <c r="X50" i="1" s="1"/>
  <c r="W51" i="1"/>
  <c r="X51" i="1" s="1"/>
  <c r="W52" i="1"/>
  <c r="X52" i="1" s="1"/>
  <c r="W53" i="1"/>
  <c r="X53" i="1" s="1"/>
  <c r="W54" i="1"/>
  <c r="X54" i="1" s="1"/>
  <c r="W55" i="1"/>
  <c r="X55" i="1" s="1"/>
  <c r="W56" i="1"/>
  <c r="X56" i="1" s="1"/>
  <c r="W57" i="1"/>
  <c r="X57" i="1" s="1"/>
  <c r="W58" i="1"/>
  <c r="X58" i="1" s="1"/>
  <c r="W59" i="1"/>
  <c r="X59" i="1" s="1"/>
  <c r="W60" i="1"/>
  <c r="X60" i="1" s="1"/>
  <c r="W61" i="1"/>
  <c r="X61" i="1" s="1"/>
  <c r="W62" i="1"/>
  <c r="X62" i="1" s="1"/>
  <c r="W63" i="1"/>
  <c r="X63" i="1" s="1"/>
  <c r="W64" i="1"/>
  <c r="X64" i="1" s="1"/>
  <c r="W65" i="1"/>
  <c r="X65" i="1" s="1"/>
  <c r="W66" i="1"/>
  <c r="X66" i="1" s="1"/>
  <c r="W67" i="1"/>
  <c r="X67" i="1" s="1"/>
  <c r="W68" i="1"/>
  <c r="X68" i="1" s="1"/>
  <c r="W69" i="1"/>
  <c r="X69" i="1" s="1"/>
  <c r="W70" i="1"/>
  <c r="X70" i="1" s="1"/>
  <c r="W71" i="1"/>
  <c r="X71" i="1" s="1"/>
  <c r="W72" i="1"/>
  <c r="X72" i="1" s="1"/>
  <c r="W73" i="1"/>
  <c r="X73" i="1" s="1"/>
  <c r="W74" i="1"/>
  <c r="X74" i="1" s="1"/>
  <c r="W75" i="1"/>
  <c r="X75" i="1" s="1"/>
  <c r="W76" i="1"/>
  <c r="X76" i="1" s="1"/>
  <c r="W77" i="1"/>
  <c r="X77" i="1" s="1"/>
  <c r="W78" i="1"/>
  <c r="X78" i="1" s="1"/>
  <c r="W79" i="1"/>
  <c r="X79" i="1" s="1"/>
  <c r="W80" i="1"/>
  <c r="X80" i="1" s="1"/>
  <c r="W81" i="1"/>
  <c r="X81" i="1" s="1"/>
  <c r="W82" i="1"/>
  <c r="X82" i="1" s="1"/>
  <c r="W83" i="1"/>
  <c r="X83" i="1" s="1"/>
  <c r="W84" i="1"/>
  <c r="X84" i="1" s="1"/>
  <c r="W85" i="1"/>
  <c r="X85" i="1" s="1"/>
  <c r="W86" i="1"/>
  <c r="X86" i="1" s="1"/>
  <c r="W87" i="1"/>
  <c r="X87" i="1" s="1"/>
  <c r="W88" i="1"/>
  <c r="X88" i="1" s="1"/>
  <c r="W89" i="1"/>
  <c r="X89" i="1" s="1"/>
  <c r="W90" i="1"/>
  <c r="X90" i="1" s="1"/>
  <c r="W91" i="1"/>
  <c r="X91" i="1" s="1"/>
  <c r="W92" i="1"/>
  <c r="X92" i="1" s="1"/>
  <c r="W93" i="1"/>
  <c r="X93" i="1" s="1"/>
  <c r="W94" i="1"/>
  <c r="X94" i="1" s="1"/>
  <c r="W95" i="1"/>
  <c r="X95" i="1" s="1"/>
  <c r="W96" i="1"/>
  <c r="X96" i="1" s="1"/>
  <c r="W97" i="1"/>
  <c r="X97" i="1" s="1"/>
  <c r="W98" i="1"/>
  <c r="X98" i="1" s="1"/>
  <c r="W99" i="1"/>
  <c r="X99" i="1" s="1"/>
  <c r="W100" i="1"/>
  <c r="X100" i="1" s="1"/>
  <c r="W101" i="1"/>
  <c r="X101" i="1" s="1"/>
  <c r="W102" i="1"/>
  <c r="X102" i="1" s="1"/>
  <c r="W103" i="1"/>
  <c r="X103" i="1" s="1"/>
  <c r="W104" i="1"/>
  <c r="X104" i="1" s="1"/>
  <c r="W105" i="1"/>
  <c r="X105" i="1" s="1"/>
  <c r="W106" i="1"/>
  <c r="X106" i="1" s="1"/>
  <c r="W107" i="1"/>
  <c r="X107" i="1" s="1"/>
  <c r="W108" i="1"/>
  <c r="X108" i="1" s="1"/>
  <c r="W109" i="1"/>
  <c r="X109" i="1" s="1"/>
  <c r="W110" i="1"/>
  <c r="X110" i="1" s="1"/>
  <c r="W111" i="1"/>
  <c r="X111" i="1" s="1"/>
  <c r="W112" i="1"/>
  <c r="X112" i="1" s="1"/>
  <c r="W113" i="1"/>
  <c r="X113" i="1" s="1"/>
  <c r="W114" i="1"/>
  <c r="X114" i="1" s="1"/>
  <c r="W115" i="1"/>
  <c r="X115" i="1" s="1"/>
  <c r="W116" i="1"/>
  <c r="X116" i="1" s="1"/>
  <c r="W117" i="1"/>
  <c r="X117" i="1" s="1"/>
  <c r="W118" i="1"/>
  <c r="X118" i="1" s="1"/>
  <c r="W119" i="1"/>
  <c r="X119" i="1" s="1"/>
  <c r="W120" i="1"/>
  <c r="X120" i="1" s="1"/>
  <c r="W121" i="1"/>
  <c r="X121" i="1" s="1"/>
  <c r="W122" i="1"/>
  <c r="X122" i="1" s="1"/>
  <c r="W123" i="1"/>
  <c r="X123" i="1" s="1"/>
  <c r="W124" i="1"/>
  <c r="X124" i="1" s="1"/>
  <c r="W125" i="1"/>
  <c r="X125" i="1" s="1"/>
  <c r="W126" i="1"/>
  <c r="X126" i="1" s="1"/>
  <c r="W127" i="1"/>
  <c r="X127" i="1" s="1"/>
  <c r="W128" i="1"/>
  <c r="X128" i="1" s="1"/>
  <c r="W129" i="1"/>
  <c r="X129" i="1" s="1"/>
  <c r="W130" i="1"/>
  <c r="X130" i="1" s="1"/>
  <c r="W131" i="1"/>
  <c r="X131" i="1" s="1"/>
  <c r="W132" i="1"/>
  <c r="X132" i="1" s="1"/>
  <c r="W133" i="1"/>
  <c r="X133" i="1" s="1"/>
  <c r="W134" i="1"/>
  <c r="X134" i="1" s="1"/>
  <c r="W135" i="1"/>
  <c r="X135" i="1" s="1"/>
  <c r="W136" i="1"/>
  <c r="X136" i="1" s="1"/>
  <c r="W137" i="1"/>
  <c r="X137" i="1" s="1"/>
  <c r="W138" i="1"/>
  <c r="X138" i="1" s="1"/>
  <c r="W139" i="1"/>
  <c r="X139" i="1" s="1"/>
  <c r="W140" i="1"/>
  <c r="X140" i="1" s="1"/>
  <c r="W141" i="1"/>
  <c r="X141" i="1" s="1"/>
  <c r="W142" i="1"/>
  <c r="X142" i="1" s="1"/>
  <c r="W143" i="1"/>
  <c r="X143" i="1" s="1"/>
  <c r="W144" i="1"/>
  <c r="X144" i="1" s="1"/>
  <c r="W145" i="1"/>
  <c r="X145" i="1" s="1"/>
  <c r="W146" i="1"/>
  <c r="X146" i="1" s="1"/>
  <c r="W147" i="1"/>
  <c r="X147" i="1" s="1"/>
  <c r="W148" i="1"/>
  <c r="X148" i="1" s="1"/>
  <c r="W149" i="1"/>
  <c r="X149" i="1" s="1"/>
  <c r="W150" i="1"/>
  <c r="X150" i="1" s="1"/>
  <c r="W151" i="1"/>
  <c r="X151" i="1" s="1"/>
  <c r="W152" i="1"/>
  <c r="X152" i="1" s="1"/>
  <c r="W153" i="1"/>
  <c r="X153" i="1" s="1"/>
  <c r="W154" i="1"/>
  <c r="X154" i="1" s="1"/>
  <c r="W155" i="1"/>
  <c r="X155" i="1" s="1"/>
  <c r="W156" i="1"/>
  <c r="X156" i="1" s="1"/>
  <c r="W157" i="1"/>
  <c r="X157" i="1" s="1"/>
  <c r="W158" i="1"/>
  <c r="X158" i="1" s="1"/>
  <c r="W159" i="1"/>
  <c r="X159" i="1" s="1"/>
  <c r="W160" i="1"/>
  <c r="X160" i="1" s="1"/>
  <c r="W161" i="1"/>
  <c r="X161" i="1" s="1"/>
  <c r="W162" i="1"/>
  <c r="X162" i="1" s="1"/>
  <c r="W163" i="1"/>
  <c r="X163" i="1" s="1"/>
  <c r="W164" i="1"/>
  <c r="X164" i="1" s="1"/>
  <c r="W165" i="1"/>
  <c r="X165" i="1" s="1"/>
  <c r="W166" i="1"/>
  <c r="X166" i="1" s="1"/>
  <c r="W167" i="1"/>
  <c r="X167" i="1" s="1"/>
  <c r="W168" i="1"/>
  <c r="X168" i="1" s="1"/>
  <c r="W169" i="1"/>
  <c r="X169" i="1" s="1"/>
  <c r="W170" i="1"/>
  <c r="X170" i="1" s="1"/>
  <c r="W171" i="1"/>
  <c r="X171" i="1" s="1"/>
  <c r="W172" i="1"/>
  <c r="X172" i="1" s="1"/>
  <c r="W173" i="1"/>
  <c r="X173" i="1" s="1"/>
  <c r="W174" i="1"/>
  <c r="X174" i="1" s="1"/>
  <c r="W175" i="1"/>
  <c r="X175" i="1" s="1"/>
  <c r="W176" i="1"/>
  <c r="X176" i="1" s="1"/>
  <c r="W177" i="1"/>
  <c r="X177" i="1" s="1"/>
  <c r="W178" i="1"/>
  <c r="X178" i="1" s="1"/>
  <c r="W179" i="1"/>
  <c r="X179" i="1" s="1"/>
  <c r="W180" i="1"/>
  <c r="X180" i="1" s="1"/>
  <c r="W181" i="1"/>
  <c r="X181" i="1" s="1"/>
  <c r="W182" i="1"/>
  <c r="X182" i="1" s="1"/>
  <c r="W183" i="1"/>
  <c r="X183" i="1" s="1"/>
  <c r="W184" i="1"/>
  <c r="X184" i="1" s="1"/>
  <c r="W185" i="1"/>
  <c r="X185" i="1" s="1"/>
  <c r="W186" i="1"/>
  <c r="X186" i="1" s="1"/>
  <c r="W187" i="1"/>
  <c r="X187" i="1" s="1"/>
  <c r="W188" i="1"/>
  <c r="X188" i="1" s="1"/>
  <c r="W189" i="1"/>
  <c r="X189" i="1" s="1"/>
  <c r="W190" i="1"/>
  <c r="X190" i="1" s="1"/>
  <c r="W191" i="1"/>
  <c r="X191" i="1" s="1"/>
  <c r="W192" i="1"/>
  <c r="X192" i="1" s="1"/>
  <c r="W193" i="1"/>
  <c r="X193" i="1" s="1"/>
  <c r="W194" i="1"/>
  <c r="X194" i="1" s="1"/>
  <c r="W195" i="1"/>
  <c r="X195" i="1" s="1"/>
  <c r="W196" i="1"/>
  <c r="X196" i="1" s="1"/>
  <c r="W197" i="1"/>
  <c r="X197" i="1" s="1"/>
  <c r="W198" i="1"/>
  <c r="X198" i="1" s="1"/>
  <c r="W199" i="1"/>
  <c r="X199" i="1" s="1"/>
  <c r="W200" i="1"/>
  <c r="X200" i="1" s="1"/>
  <c r="W201" i="1"/>
  <c r="X201" i="1" s="1"/>
  <c r="W202" i="1"/>
  <c r="X202" i="1" s="1"/>
  <c r="W203" i="1"/>
  <c r="X203" i="1" s="1"/>
  <c r="W204" i="1"/>
  <c r="X204" i="1" s="1"/>
  <c r="W205" i="1"/>
  <c r="X205" i="1" s="1"/>
  <c r="W206" i="1"/>
  <c r="X206" i="1" s="1"/>
  <c r="W207" i="1"/>
  <c r="X207" i="1" s="1"/>
  <c r="W208" i="1"/>
  <c r="X208" i="1" s="1"/>
  <c r="W209" i="1"/>
  <c r="X209" i="1" s="1"/>
  <c r="W210" i="1"/>
  <c r="X210" i="1" s="1"/>
  <c r="W211" i="1"/>
  <c r="X211" i="1" s="1"/>
  <c r="W212" i="1"/>
  <c r="X212" i="1" s="1"/>
  <c r="W213" i="1"/>
  <c r="X213" i="1" s="1"/>
  <c r="W214" i="1"/>
  <c r="X214" i="1" s="1"/>
  <c r="W215" i="1"/>
  <c r="X215" i="1" s="1"/>
  <c r="W216" i="1"/>
  <c r="X216" i="1" s="1"/>
  <c r="W217" i="1"/>
  <c r="X217" i="1" s="1"/>
  <c r="W218" i="1"/>
  <c r="X218" i="1" s="1"/>
  <c r="W219" i="1"/>
  <c r="X219" i="1" s="1"/>
  <c r="W220" i="1"/>
  <c r="X220" i="1" s="1"/>
  <c r="W221" i="1"/>
  <c r="X221" i="1" s="1"/>
  <c r="W222" i="1"/>
  <c r="X222" i="1" s="1"/>
  <c r="W223" i="1"/>
  <c r="X223" i="1" s="1"/>
  <c r="W224" i="1"/>
  <c r="X224" i="1" s="1"/>
  <c r="W225" i="1"/>
  <c r="X225" i="1" s="1"/>
  <c r="W226" i="1"/>
  <c r="X226" i="1" s="1"/>
  <c r="W227" i="1"/>
  <c r="X227" i="1" s="1"/>
  <c r="W228" i="1"/>
  <c r="X228" i="1" s="1"/>
  <c r="W229" i="1"/>
  <c r="X229" i="1" s="1"/>
  <c r="W230" i="1"/>
  <c r="X230" i="1" s="1"/>
  <c r="W231" i="1"/>
  <c r="X231" i="1" s="1"/>
  <c r="W232" i="1"/>
  <c r="X232" i="1" s="1"/>
  <c r="W233" i="1"/>
  <c r="X233" i="1" s="1"/>
  <c r="W234" i="1"/>
  <c r="X234" i="1" s="1"/>
  <c r="W235" i="1"/>
  <c r="X235" i="1" s="1"/>
  <c r="W236" i="1"/>
  <c r="X236" i="1" s="1"/>
  <c r="W237" i="1"/>
  <c r="X237" i="1" s="1"/>
  <c r="W238" i="1"/>
  <c r="X238" i="1" s="1"/>
  <c r="W239" i="1"/>
  <c r="X239" i="1" s="1"/>
  <c r="W240" i="1"/>
  <c r="X240" i="1" s="1"/>
  <c r="W241" i="1"/>
  <c r="X241" i="1" s="1"/>
  <c r="W242" i="1"/>
  <c r="X242" i="1" s="1"/>
  <c r="W243" i="1"/>
  <c r="X243" i="1" s="1"/>
  <c r="W244" i="1"/>
  <c r="X244" i="1" s="1"/>
  <c r="W245" i="1"/>
  <c r="X245" i="1" s="1"/>
  <c r="W246" i="1"/>
  <c r="X246" i="1" s="1"/>
  <c r="W247" i="1"/>
  <c r="X247" i="1" s="1"/>
  <c r="W248" i="1"/>
  <c r="X248" i="1" s="1"/>
  <c r="W249" i="1"/>
  <c r="X249" i="1" s="1"/>
  <c r="W250" i="1"/>
  <c r="X250" i="1" s="1"/>
  <c r="W251" i="1"/>
  <c r="X251" i="1" s="1"/>
  <c r="W252" i="1"/>
  <c r="X252" i="1" s="1"/>
  <c r="W253" i="1"/>
  <c r="X253" i="1" s="1"/>
  <c r="W254" i="1"/>
  <c r="X254" i="1" s="1"/>
  <c r="W255" i="1"/>
  <c r="X255" i="1" s="1"/>
  <c r="W256" i="1"/>
  <c r="X256" i="1" s="1"/>
  <c r="W257" i="1"/>
  <c r="X257" i="1" s="1"/>
  <c r="W258" i="1"/>
  <c r="X258" i="1" s="1"/>
  <c r="W259" i="1"/>
  <c r="X259" i="1" s="1"/>
  <c r="W260" i="1"/>
  <c r="X260" i="1" s="1"/>
  <c r="W261" i="1"/>
  <c r="X261" i="1" s="1"/>
  <c r="W262" i="1"/>
  <c r="X262" i="1" s="1"/>
  <c r="W263" i="1"/>
  <c r="X263" i="1" s="1"/>
  <c r="W264" i="1"/>
  <c r="X264" i="1" s="1"/>
  <c r="W265" i="1"/>
  <c r="X265" i="1" s="1"/>
  <c r="W266" i="1"/>
  <c r="X266" i="1" s="1"/>
  <c r="W267" i="1"/>
  <c r="X267" i="1" s="1"/>
  <c r="W268" i="1"/>
  <c r="X268" i="1" s="1"/>
  <c r="W269" i="1"/>
  <c r="X269" i="1" s="1"/>
  <c r="W270" i="1"/>
  <c r="X270" i="1" s="1"/>
  <c r="W271" i="1"/>
  <c r="X271" i="1" s="1"/>
  <c r="W272" i="1"/>
  <c r="X272" i="1" s="1"/>
  <c r="W273" i="1"/>
  <c r="X273" i="1" s="1"/>
  <c r="W274" i="1"/>
  <c r="X274" i="1" s="1"/>
  <c r="W275" i="1"/>
  <c r="X275" i="1" s="1"/>
  <c r="W276" i="1"/>
  <c r="X276" i="1" s="1"/>
  <c r="W277" i="1"/>
  <c r="X277" i="1" s="1"/>
  <c r="W278" i="1"/>
  <c r="X278" i="1" s="1"/>
  <c r="W279" i="1"/>
  <c r="X279" i="1" s="1"/>
  <c r="W280" i="1"/>
  <c r="X280" i="1" s="1"/>
  <c r="W281" i="1"/>
  <c r="X281" i="1" s="1"/>
  <c r="W282" i="1"/>
  <c r="X282" i="1" s="1"/>
  <c r="W283" i="1"/>
  <c r="X283" i="1" s="1"/>
  <c r="W284" i="1"/>
  <c r="X284" i="1" s="1"/>
  <c r="W285" i="1"/>
  <c r="X285" i="1" s="1"/>
  <c r="W286" i="1"/>
  <c r="X286" i="1" s="1"/>
  <c r="W287" i="1"/>
  <c r="X287" i="1" s="1"/>
  <c r="W288" i="1"/>
  <c r="X288" i="1" s="1"/>
  <c r="W289" i="1"/>
  <c r="X289" i="1" s="1"/>
  <c r="W290" i="1"/>
  <c r="X290" i="1" s="1"/>
  <c r="W291" i="1"/>
  <c r="X291" i="1" s="1"/>
  <c r="W292" i="1"/>
  <c r="X292" i="1" s="1"/>
  <c r="W293" i="1"/>
  <c r="X293" i="1" s="1"/>
  <c r="W294" i="1"/>
  <c r="X294" i="1" s="1"/>
  <c r="W295" i="1"/>
  <c r="X295" i="1" s="1"/>
  <c r="W296" i="1"/>
  <c r="X296" i="1" s="1"/>
  <c r="W297" i="1"/>
  <c r="X297" i="1" s="1"/>
  <c r="W298" i="1"/>
  <c r="X298" i="1" s="1"/>
  <c r="W299" i="1"/>
  <c r="X299" i="1" s="1"/>
  <c r="W300" i="1"/>
  <c r="X300" i="1" s="1"/>
  <c r="W301" i="1"/>
  <c r="X301" i="1" s="1"/>
  <c r="W302" i="1"/>
  <c r="X302" i="1" s="1"/>
  <c r="W303" i="1"/>
  <c r="X303" i="1" s="1"/>
  <c r="W304" i="1"/>
  <c r="X304" i="1" s="1"/>
  <c r="W305" i="1"/>
  <c r="X305" i="1" s="1"/>
  <c r="W306" i="1"/>
  <c r="X306" i="1" s="1"/>
  <c r="W307" i="1"/>
  <c r="X307" i="1" s="1"/>
  <c r="W308" i="1"/>
  <c r="X308" i="1" s="1"/>
  <c r="W309" i="1"/>
  <c r="X309" i="1" s="1"/>
  <c r="W310" i="1"/>
  <c r="X310" i="1" s="1"/>
  <c r="W311" i="1"/>
  <c r="X311" i="1" s="1"/>
  <c r="W312" i="1"/>
  <c r="X312" i="1" s="1"/>
  <c r="W313" i="1"/>
  <c r="X313" i="1" s="1"/>
  <c r="W314" i="1"/>
  <c r="X314" i="1" s="1"/>
  <c r="W315" i="1"/>
  <c r="X315" i="1" s="1"/>
  <c r="W316" i="1"/>
  <c r="X316" i="1" s="1"/>
  <c r="W317" i="1"/>
  <c r="X317" i="1" s="1"/>
  <c r="W318" i="1"/>
  <c r="X318" i="1" s="1"/>
  <c r="W319" i="1"/>
  <c r="X319" i="1" s="1"/>
  <c r="W320" i="1"/>
  <c r="X320" i="1" s="1"/>
  <c r="W321" i="1"/>
  <c r="X321" i="1" s="1"/>
  <c r="W322" i="1"/>
  <c r="X322" i="1" s="1"/>
  <c r="W323" i="1"/>
  <c r="X323" i="1" s="1"/>
  <c r="W324" i="1"/>
  <c r="X324" i="1" s="1"/>
  <c r="W325" i="1"/>
  <c r="X325" i="1" s="1"/>
  <c r="W326" i="1"/>
  <c r="X326" i="1" s="1"/>
  <c r="W327" i="1"/>
  <c r="X327" i="1" s="1"/>
  <c r="W328" i="1"/>
  <c r="X328" i="1" s="1"/>
  <c r="W329" i="1"/>
  <c r="X329" i="1" s="1"/>
  <c r="W330" i="1"/>
  <c r="X330" i="1" s="1"/>
  <c r="W331" i="1"/>
  <c r="X331" i="1" s="1"/>
  <c r="W332" i="1"/>
  <c r="X332" i="1" s="1"/>
  <c r="W333" i="1"/>
  <c r="X333" i="1" s="1"/>
  <c r="W334" i="1"/>
  <c r="X334" i="1" s="1"/>
  <c r="W335" i="1"/>
  <c r="X335" i="1" s="1"/>
  <c r="W336" i="1"/>
  <c r="X336" i="1" s="1"/>
  <c r="W337" i="1"/>
  <c r="X337" i="1" s="1"/>
  <c r="W338" i="1"/>
  <c r="X338" i="1" s="1"/>
  <c r="W339" i="1"/>
  <c r="X339" i="1" s="1"/>
  <c r="W340" i="1"/>
  <c r="X340" i="1" s="1"/>
  <c r="W341" i="1"/>
  <c r="X341" i="1" s="1"/>
  <c r="W342" i="1"/>
  <c r="X342" i="1" s="1"/>
  <c r="W343" i="1"/>
  <c r="X343" i="1" s="1"/>
  <c r="W344" i="1"/>
  <c r="X344" i="1" s="1"/>
  <c r="W345" i="1"/>
  <c r="X345" i="1" s="1"/>
  <c r="W346" i="1"/>
  <c r="X346" i="1" s="1"/>
  <c r="W347" i="1"/>
  <c r="X347" i="1" s="1"/>
  <c r="W348" i="1"/>
  <c r="X348" i="1" s="1"/>
  <c r="W349" i="1"/>
  <c r="X349" i="1" s="1"/>
  <c r="W350" i="1"/>
  <c r="X350" i="1" s="1"/>
  <c r="W351" i="1"/>
  <c r="X351" i="1" s="1"/>
  <c r="W352" i="1"/>
  <c r="X352" i="1" s="1"/>
  <c r="W353" i="1"/>
  <c r="X353" i="1" s="1"/>
  <c r="W354" i="1"/>
  <c r="X354" i="1" s="1"/>
  <c r="W355" i="1"/>
  <c r="X355" i="1" s="1"/>
  <c r="W356" i="1"/>
  <c r="X356" i="1" s="1"/>
  <c r="W357" i="1"/>
  <c r="X357" i="1" s="1"/>
  <c r="W358" i="1"/>
  <c r="X358" i="1" s="1"/>
  <c r="W359" i="1"/>
  <c r="X359" i="1" s="1"/>
  <c r="W360" i="1"/>
  <c r="X360" i="1" s="1"/>
  <c r="W361" i="1"/>
  <c r="X361" i="1" s="1"/>
  <c r="W362" i="1"/>
  <c r="X362" i="1" s="1"/>
  <c r="W363" i="1"/>
  <c r="X363" i="1" s="1"/>
  <c r="W364" i="1"/>
  <c r="X364" i="1" s="1"/>
  <c r="W365" i="1"/>
  <c r="X365" i="1" s="1"/>
  <c r="W366" i="1"/>
  <c r="X366" i="1" s="1"/>
  <c r="W367" i="1"/>
  <c r="X367" i="1" s="1"/>
  <c r="W368" i="1"/>
  <c r="X368" i="1" s="1"/>
  <c r="W369" i="1"/>
  <c r="X369" i="1" s="1"/>
  <c r="W370" i="1"/>
  <c r="X370" i="1" s="1"/>
  <c r="W371" i="1"/>
  <c r="X371" i="1" s="1"/>
  <c r="W372" i="1"/>
  <c r="X372" i="1" s="1"/>
  <c r="W373" i="1"/>
  <c r="X373" i="1" s="1"/>
  <c r="W374" i="1"/>
  <c r="X374" i="1" s="1"/>
  <c r="W375" i="1"/>
  <c r="X375" i="1" s="1"/>
  <c r="W376" i="1"/>
  <c r="X376" i="1" s="1"/>
  <c r="W377" i="1"/>
  <c r="X377" i="1" s="1"/>
  <c r="W378" i="1"/>
  <c r="X378" i="1" s="1"/>
  <c r="W379" i="1"/>
  <c r="X379" i="1" s="1"/>
  <c r="W380" i="1"/>
  <c r="X380" i="1" s="1"/>
  <c r="W381" i="1"/>
  <c r="X381" i="1" s="1"/>
  <c r="W382" i="1"/>
  <c r="X382" i="1" s="1"/>
  <c r="W383" i="1"/>
  <c r="X383" i="1" s="1"/>
  <c r="W384" i="1"/>
  <c r="X384" i="1" s="1"/>
  <c r="W385" i="1"/>
  <c r="X385" i="1" s="1"/>
  <c r="W386" i="1"/>
  <c r="X386" i="1" s="1"/>
  <c r="W387" i="1"/>
  <c r="X387" i="1" s="1"/>
  <c r="W388" i="1"/>
  <c r="X388" i="1" s="1"/>
  <c r="W389" i="1"/>
  <c r="X389" i="1" s="1"/>
  <c r="W390" i="1"/>
  <c r="X390" i="1" s="1"/>
  <c r="W391" i="1"/>
  <c r="X391" i="1" s="1"/>
  <c r="W392" i="1"/>
  <c r="X392" i="1" s="1"/>
  <c r="W393" i="1"/>
  <c r="X393" i="1" s="1"/>
  <c r="W394" i="1"/>
  <c r="X394" i="1" s="1"/>
  <c r="W395" i="1"/>
  <c r="X395" i="1" s="1"/>
  <c r="W396" i="1"/>
  <c r="X396" i="1" s="1"/>
  <c r="W397" i="1"/>
  <c r="X397" i="1" s="1"/>
  <c r="W398" i="1"/>
  <c r="X398" i="1" s="1"/>
  <c r="W399" i="1"/>
  <c r="X399" i="1" s="1"/>
  <c r="W400" i="1"/>
  <c r="X400" i="1" s="1"/>
  <c r="W401" i="1"/>
  <c r="X401" i="1" s="1"/>
  <c r="W402" i="1"/>
  <c r="X402" i="1" s="1"/>
  <c r="W403" i="1"/>
  <c r="X403" i="1" s="1"/>
  <c r="W404" i="1"/>
  <c r="X404" i="1" s="1"/>
  <c r="W405" i="1"/>
  <c r="X405" i="1" s="1"/>
  <c r="W406" i="1"/>
  <c r="X406" i="1" s="1"/>
  <c r="W407" i="1"/>
  <c r="X407" i="1" s="1"/>
  <c r="W408" i="1"/>
  <c r="X408" i="1" s="1"/>
  <c r="W409" i="1"/>
  <c r="X409" i="1" s="1"/>
  <c r="W410" i="1"/>
  <c r="X410" i="1" s="1"/>
  <c r="W411" i="1"/>
  <c r="X411" i="1" s="1"/>
  <c r="W412" i="1"/>
  <c r="X412" i="1" s="1"/>
  <c r="W413" i="1"/>
  <c r="X413" i="1" s="1"/>
  <c r="W414" i="1"/>
  <c r="X414" i="1" s="1"/>
  <c r="W415" i="1"/>
  <c r="X415" i="1" s="1"/>
  <c r="W416" i="1"/>
  <c r="X416" i="1" s="1"/>
  <c r="W417" i="1"/>
  <c r="X417" i="1" s="1"/>
  <c r="W418" i="1"/>
  <c r="X418" i="1" s="1"/>
  <c r="W419" i="1"/>
  <c r="X419" i="1" s="1"/>
  <c r="W420" i="1"/>
  <c r="X420" i="1" s="1"/>
  <c r="W421" i="1"/>
  <c r="X421" i="1" s="1"/>
  <c r="W422" i="1"/>
  <c r="X422" i="1" s="1"/>
  <c r="W423" i="1"/>
  <c r="X423" i="1" s="1"/>
  <c r="W424" i="1"/>
  <c r="X424" i="1" s="1"/>
  <c r="W425" i="1"/>
  <c r="X425" i="1" s="1"/>
  <c r="W426" i="1"/>
  <c r="X426" i="1" s="1"/>
  <c r="W427" i="1"/>
  <c r="X427" i="1" s="1"/>
  <c r="W428" i="1"/>
  <c r="X428" i="1" s="1"/>
  <c r="W429" i="1"/>
  <c r="X429" i="1" s="1"/>
  <c r="W430" i="1"/>
  <c r="X430" i="1" s="1"/>
  <c r="W431" i="1"/>
  <c r="X431" i="1" s="1"/>
  <c r="W432" i="1"/>
  <c r="X432" i="1" s="1"/>
  <c r="W433" i="1"/>
  <c r="X433" i="1" s="1"/>
  <c r="W434" i="1"/>
  <c r="X434" i="1" s="1"/>
  <c r="W435" i="1"/>
  <c r="X435" i="1" s="1"/>
  <c r="W436" i="1"/>
  <c r="X436" i="1" s="1"/>
  <c r="W437" i="1"/>
  <c r="X437" i="1" s="1"/>
  <c r="W438" i="1"/>
  <c r="X438" i="1" s="1"/>
  <c r="W439" i="1"/>
  <c r="X439" i="1" s="1"/>
  <c r="W440" i="1"/>
  <c r="X440" i="1" s="1"/>
  <c r="W441" i="1"/>
  <c r="X441" i="1" s="1"/>
  <c r="W442" i="1"/>
  <c r="X442" i="1" s="1"/>
  <c r="W443" i="1"/>
  <c r="X443" i="1" s="1"/>
  <c r="W444" i="1"/>
  <c r="X444" i="1" s="1"/>
  <c r="W445" i="1"/>
  <c r="X445" i="1" s="1"/>
  <c r="W446" i="1"/>
  <c r="X446" i="1" s="1"/>
  <c r="W447" i="1"/>
  <c r="X447" i="1" s="1"/>
  <c r="W448" i="1"/>
  <c r="X448" i="1" s="1"/>
  <c r="W449" i="1"/>
  <c r="X449" i="1" s="1"/>
  <c r="W450" i="1"/>
  <c r="X450" i="1" s="1"/>
  <c r="W451" i="1"/>
  <c r="X451" i="1" s="1"/>
  <c r="W452" i="1"/>
  <c r="X452" i="1" s="1"/>
  <c r="W453" i="1"/>
  <c r="X453" i="1" s="1"/>
  <c r="W454" i="1"/>
  <c r="X454" i="1" s="1"/>
  <c r="W455" i="1"/>
  <c r="X455" i="1" s="1"/>
  <c r="W456" i="1"/>
  <c r="X456" i="1" s="1"/>
  <c r="W457" i="1"/>
  <c r="X457" i="1" s="1"/>
  <c r="W458" i="1"/>
  <c r="X458" i="1" s="1"/>
  <c r="W459" i="1"/>
  <c r="X459" i="1" s="1"/>
  <c r="W460" i="1"/>
  <c r="X460" i="1" s="1"/>
  <c r="W461" i="1"/>
  <c r="X461" i="1" s="1"/>
  <c r="W462" i="1"/>
  <c r="X462" i="1" s="1"/>
  <c r="W463" i="1"/>
  <c r="X463" i="1" s="1"/>
  <c r="W464" i="1"/>
  <c r="X464" i="1" s="1"/>
  <c r="W465" i="1"/>
  <c r="X465" i="1" s="1"/>
  <c r="W466" i="1"/>
  <c r="X466" i="1" s="1"/>
  <c r="W467" i="1"/>
  <c r="X467" i="1" s="1"/>
  <c r="W468" i="1"/>
  <c r="X468" i="1" s="1"/>
  <c r="W469" i="1"/>
  <c r="X469" i="1" s="1"/>
  <c r="W470" i="1"/>
  <c r="X470" i="1" s="1"/>
  <c r="W471" i="1"/>
  <c r="X471" i="1" s="1"/>
  <c r="W472" i="1"/>
  <c r="X472" i="1" s="1"/>
  <c r="W473" i="1"/>
  <c r="X473" i="1" s="1"/>
  <c r="W474" i="1"/>
  <c r="X474" i="1" s="1"/>
  <c r="W475" i="1"/>
  <c r="X475" i="1" s="1"/>
  <c r="W476" i="1"/>
  <c r="X476" i="1" s="1"/>
  <c r="W477" i="1"/>
  <c r="X477" i="1" s="1"/>
  <c r="W478" i="1"/>
  <c r="X478" i="1" s="1"/>
  <c r="W479" i="1"/>
  <c r="X479" i="1" s="1"/>
  <c r="W480" i="1"/>
  <c r="X480" i="1" s="1"/>
  <c r="W481" i="1"/>
  <c r="X481" i="1" s="1"/>
  <c r="W482" i="1"/>
  <c r="X482" i="1" s="1"/>
  <c r="W483" i="1"/>
  <c r="X483" i="1" s="1"/>
  <c r="W484" i="1"/>
  <c r="X484" i="1" s="1"/>
  <c r="W485" i="1"/>
  <c r="X485" i="1" s="1"/>
  <c r="W486" i="1"/>
  <c r="X486" i="1" s="1"/>
  <c r="W487" i="1"/>
  <c r="X487" i="1" s="1"/>
  <c r="W488" i="1"/>
  <c r="X488" i="1" s="1"/>
  <c r="W489" i="1"/>
  <c r="X489" i="1" s="1"/>
  <c r="W490" i="1"/>
  <c r="X490" i="1" s="1"/>
  <c r="W491" i="1"/>
  <c r="X491" i="1" s="1"/>
  <c r="W492" i="1"/>
  <c r="X492" i="1" s="1"/>
  <c r="W493" i="1"/>
  <c r="X493" i="1" s="1"/>
  <c r="W494" i="1"/>
  <c r="X494" i="1" s="1"/>
  <c r="W495" i="1"/>
  <c r="X495" i="1" s="1"/>
  <c r="W496" i="1"/>
  <c r="X496" i="1" s="1"/>
  <c r="W497" i="1"/>
  <c r="X497" i="1" s="1"/>
  <c r="W498" i="1"/>
  <c r="X498" i="1" s="1"/>
  <c r="W499" i="1"/>
  <c r="X499" i="1" s="1"/>
  <c r="W500" i="1"/>
  <c r="X500" i="1" s="1"/>
  <c r="W501" i="1"/>
  <c r="X501" i="1" s="1"/>
  <c r="W21" i="1"/>
  <c r="X21" i="1" s="1"/>
  <c r="X1012" i="1" l="1"/>
  <c r="X1000" i="1"/>
  <c r="X988" i="1"/>
  <c r="X976" i="1"/>
  <c r="X964" i="1"/>
  <c r="X952" i="1"/>
  <c r="X940" i="1"/>
  <c r="X928" i="1"/>
  <c r="X916" i="1"/>
  <c r="X904" i="1"/>
  <c r="X892" i="1"/>
  <c r="X880" i="1"/>
  <c r="X868" i="1"/>
  <c r="X856" i="1"/>
  <c r="X844" i="1"/>
  <c r="X832" i="1"/>
  <c r="X820" i="1"/>
  <c r="X808" i="1"/>
  <c r="X796" i="1"/>
  <c r="X784" i="1"/>
  <c r="X772" i="1"/>
  <c r="X760" i="1"/>
  <c r="X744" i="1"/>
  <c r="X728" i="1"/>
  <c r="X716" i="1"/>
  <c r="X704" i="1"/>
  <c r="X692" i="1"/>
  <c r="X680" i="1"/>
  <c r="X668" i="1"/>
  <c r="X656" i="1"/>
  <c r="X644" i="1"/>
  <c r="X632" i="1"/>
  <c r="X620" i="1"/>
  <c r="X608" i="1"/>
  <c r="X596" i="1"/>
  <c r="X584" i="1"/>
  <c r="X572" i="1"/>
  <c r="X560" i="1"/>
  <c r="X548" i="1"/>
  <c r="X544" i="1"/>
  <c r="X540" i="1"/>
  <c r="X536" i="1"/>
  <c r="X532" i="1"/>
  <c r="X528" i="1"/>
  <c r="X524" i="1"/>
  <c r="X520" i="1"/>
  <c r="X516" i="1"/>
  <c r="X504" i="1"/>
  <c r="X1019" i="1"/>
  <c r="X1015" i="1"/>
  <c r="X1011" i="1"/>
  <c r="X1007" i="1"/>
  <c r="X1003" i="1"/>
  <c r="X999" i="1"/>
  <c r="X995" i="1"/>
  <c r="X991" i="1"/>
  <c r="X987" i="1"/>
  <c r="X983" i="1"/>
  <c r="X979" i="1"/>
  <c r="X975" i="1"/>
  <c r="X971" i="1"/>
  <c r="X967" i="1"/>
  <c r="X963" i="1"/>
  <c r="X959" i="1"/>
  <c r="X955" i="1"/>
  <c r="X951" i="1"/>
  <c r="X947" i="1"/>
  <c r="X943" i="1"/>
  <c r="X939" i="1"/>
  <c r="X935" i="1"/>
  <c r="X931" i="1"/>
  <c r="X927" i="1"/>
  <c r="X923" i="1"/>
  <c r="X919" i="1"/>
  <c r="X915" i="1"/>
  <c r="X911" i="1"/>
  <c r="X907" i="1"/>
  <c r="X903" i="1"/>
  <c r="X899" i="1"/>
  <c r="X895" i="1"/>
  <c r="X891" i="1"/>
  <c r="X887" i="1"/>
  <c r="X883" i="1"/>
  <c r="X879" i="1"/>
  <c r="X875" i="1"/>
  <c r="X871" i="1"/>
  <c r="X867" i="1"/>
  <c r="X863" i="1"/>
  <c r="X859" i="1"/>
  <c r="X855" i="1"/>
  <c r="X851" i="1"/>
  <c r="X847" i="1"/>
  <c r="X843" i="1"/>
  <c r="X839" i="1"/>
  <c r="X835" i="1"/>
  <c r="X831" i="1"/>
  <c r="X827" i="1"/>
  <c r="X823" i="1"/>
  <c r="X819" i="1"/>
  <c r="X815" i="1"/>
  <c r="X811" i="1"/>
  <c r="X807" i="1"/>
  <c r="X803" i="1"/>
  <c r="X799" i="1"/>
  <c r="X795" i="1"/>
  <c r="X791" i="1"/>
  <c r="X787" i="1"/>
  <c r="X783" i="1"/>
  <c r="X779" i="1"/>
  <c r="X775" i="1"/>
  <c r="X771" i="1"/>
  <c r="X767" i="1"/>
  <c r="X763" i="1"/>
  <c r="X759" i="1"/>
  <c r="X755" i="1"/>
  <c r="X751" i="1"/>
  <c r="X747" i="1"/>
  <c r="X743" i="1"/>
  <c r="X739" i="1"/>
  <c r="X735" i="1"/>
  <c r="X731" i="1"/>
  <c r="X727" i="1"/>
  <c r="X723" i="1"/>
  <c r="X719" i="1"/>
  <c r="X715" i="1"/>
  <c r="X711" i="1"/>
  <c r="X707" i="1"/>
  <c r="X703" i="1"/>
  <c r="X699" i="1"/>
  <c r="X695" i="1"/>
  <c r="X691" i="1"/>
  <c r="X687" i="1"/>
  <c r="X683" i="1"/>
  <c r="X679" i="1"/>
  <c r="X675" i="1"/>
  <c r="X671" i="1"/>
  <c r="X667" i="1"/>
  <c r="X663" i="1"/>
  <c r="X659" i="1"/>
  <c r="X655" i="1"/>
  <c r="X651" i="1"/>
  <c r="X647" i="1"/>
  <c r="X643" i="1"/>
  <c r="X639" i="1"/>
  <c r="X635" i="1"/>
  <c r="X631" i="1"/>
  <c r="X627" i="1"/>
  <c r="X623" i="1"/>
  <c r="X619" i="1"/>
  <c r="X615" i="1"/>
  <c r="X611" i="1"/>
  <c r="X607" i="1"/>
  <c r="X603" i="1"/>
  <c r="X599" i="1"/>
  <c r="X595" i="1"/>
  <c r="X591" i="1"/>
  <c r="X587" i="1"/>
  <c r="X583" i="1"/>
  <c r="X579" i="1"/>
  <c r="X575" i="1"/>
  <c r="X571" i="1"/>
  <c r="X567" i="1"/>
  <c r="X563" i="1"/>
  <c r="X559" i="1"/>
  <c r="X555" i="1"/>
  <c r="X551" i="1"/>
  <c r="X547" i="1"/>
  <c r="X543" i="1"/>
  <c r="X539" i="1"/>
  <c r="X535" i="1"/>
  <c r="X531" i="1"/>
  <c r="X527" i="1"/>
  <c r="X523" i="1"/>
  <c r="X519" i="1"/>
  <c r="X515" i="1"/>
  <c r="X511" i="1"/>
  <c r="X507" i="1"/>
  <c r="X503" i="1"/>
  <c r="X1020" i="1"/>
  <c r="X1004" i="1"/>
  <c r="X996" i="1"/>
  <c r="X984" i="1"/>
  <c r="X972" i="1"/>
  <c r="X956" i="1"/>
  <c r="X944" i="1"/>
  <c r="X936" i="1"/>
  <c r="X920" i="1"/>
  <c r="X908" i="1"/>
  <c r="X900" i="1"/>
  <c r="X884" i="1"/>
  <c r="X876" i="1"/>
  <c r="X864" i="1"/>
  <c r="X848" i="1"/>
  <c r="X840" i="1"/>
  <c r="X824" i="1"/>
  <c r="X812" i="1"/>
  <c r="X800" i="1"/>
  <c r="X788" i="1"/>
  <c r="X780" i="1"/>
  <c r="X764" i="1"/>
  <c r="X752" i="1"/>
  <c r="X740" i="1"/>
  <c r="X732" i="1"/>
  <c r="X724" i="1"/>
  <c r="X712" i="1"/>
  <c r="X700" i="1"/>
  <c r="X688" i="1"/>
  <c r="X676" i="1"/>
  <c r="X664" i="1"/>
  <c r="X648" i="1"/>
  <c r="X636" i="1"/>
  <c r="X624" i="1"/>
  <c r="X612" i="1"/>
  <c r="X600" i="1"/>
  <c r="X588" i="1"/>
  <c r="X580" i="1"/>
  <c r="X568" i="1"/>
  <c r="X556" i="1"/>
  <c r="X508" i="1"/>
  <c r="X1018" i="1"/>
  <c r="X1014" i="1"/>
  <c r="X1010" i="1"/>
  <c r="X1006" i="1"/>
  <c r="X1002" i="1"/>
  <c r="X998" i="1"/>
  <c r="X994" i="1"/>
  <c r="X990" i="1"/>
  <c r="X986" i="1"/>
  <c r="X982" i="1"/>
  <c r="X978" i="1"/>
  <c r="X974" i="1"/>
  <c r="X970" i="1"/>
  <c r="X966" i="1"/>
  <c r="X962" i="1"/>
  <c r="X958" i="1"/>
  <c r="X954" i="1"/>
  <c r="X950" i="1"/>
  <c r="X946" i="1"/>
  <c r="X942" i="1"/>
  <c r="X938" i="1"/>
  <c r="X934" i="1"/>
  <c r="X930" i="1"/>
  <c r="X926" i="1"/>
  <c r="X922" i="1"/>
  <c r="X918" i="1"/>
  <c r="X914" i="1"/>
  <c r="X910" i="1"/>
  <c r="X906" i="1"/>
  <c r="X902" i="1"/>
  <c r="X898" i="1"/>
  <c r="X894" i="1"/>
  <c r="X890" i="1"/>
  <c r="X886" i="1"/>
  <c r="X882" i="1"/>
  <c r="X878" i="1"/>
  <c r="X874" i="1"/>
  <c r="X870" i="1"/>
  <c r="X866" i="1"/>
  <c r="X862" i="1"/>
  <c r="X858" i="1"/>
  <c r="X854" i="1"/>
  <c r="X850" i="1"/>
  <c r="X846" i="1"/>
  <c r="X842" i="1"/>
  <c r="X838" i="1"/>
  <c r="X834" i="1"/>
  <c r="X830" i="1"/>
  <c r="X826" i="1"/>
  <c r="X822" i="1"/>
  <c r="X818" i="1"/>
  <c r="X814" i="1"/>
  <c r="X810" i="1"/>
  <c r="X806" i="1"/>
  <c r="X802" i="1"/>
  <c r="X798" i="1"/>
  <c r="X794" i="1"/>
  <c r="X790" i="1"/>
  <c r="X786" i="1"/>
  <c r="X782" i="1"/>
  <c r="X778" i="1"/>
  <c r="X774" i="1"/>
  <c r="X770" i="1"/>
  <c r="X766" i="1"/>
  <c r="X762" i="1"/>
  <c r="X758" i="1"/>
  <c r="X754" i="1"/>
  <c r="X750" i="1"/>
  <c r="X746" i="1"/>
  <c r="X742" i="1"/>
  <c r="X738" i="1"/>
  <c r="X734" i="1"/>
  <c r="X730" i="1"/>
  <c r="X726" i="1"/>
  <c r="X722" i="1"/>
  <c r="X718" i="1"/>
  <c r="X714" i="1"/>
  <c r="X710" i="1"/>
  <c r="X706" i="1"/>
  <c r="X702" i="1"/>
  <c r="X698" i="1"/>
  <c r="X694" i="1"/>
  <c r="X690" i="1"/>
  <c r="X686" i="1"/>
  <c r="X682" i="1"/>
  <c r="X678" i="1"/>
  <c r="X674" i="1"/>
  <c r="X670" i="1"/>
  <c r="X666" i="1"/>
  <c r="X662" i="1"/>
  <c r="X658" i="1"/>
  <c r="X654" i="1"/>
  <c r="X650" i="1"/>
  <c r="X646" i="1"/>
  <c r="X642" i="1"/>
  <c r="X638" i="1"/>
  <c r="X634" i="1"/>
  <c r="X630" i="1"/>
  <c r="X626" i="1"/>
  <c r="X622" i="1"/>
  <c r="X618" i="1"/>
  <c r="X614" i="1"/>
  <c r="X610" i="1"/>
  <c r="X606" i="1"/>
  <c r="X602" i="1"/>
  <c r="X598" i="1"/>
  <c r="X594" i="1"/>
  <c r="X590" i="1"/>
  <c r="X586" i="1"/>
  <c r="X582" i="1"/>
  <c r="X578" i="1"/>
  <c r="X574" i="1"/>
  <c r="X570" i="1"/>
  <c r="X566" i="1"/>
  <c r="X562" i="1"/>
  <c r="X558" i="1"/>
  <c r="X554" i="1"/>
  <c r="X550" i="1"/>
  <c r="X546" i="1"/>
  <c r="X542" i="1"/>
  <c r="X538" i="1"/>
  <c r="X534" i="1"/>
  <c r="X530" i="1"/>
  <c r="X526" i="1"/>
  <c r="X522" i="1"/>
  <c r="X518" i="1"/>
  <c r="X514" i="1"/>
  <c r="X510" i="1"/>
  <c r="X506" i="1"/>
  <c r="X502" i="1"/>
  <c r="X1016" i="1"/>
  <c r="X1008" i="1"/>
  <c r="X992" i="1"/>
  <c r="X980" i="1"/>
  <c r="X968" i="1"/>
  <c r="X960" i="1"/>
  <c r="X948" i="1"/>
  <c r="X932" i="1"/>
  <c r="X924" i="1"/>
  <c r="X912" i="1"/>
  <c r="X896" i="1"/>
  <c r="X888" i="1"/>
  <c r="X872" i="1"/>
  <c r="X860" i="1"/>
  <c r="X852" i="1"/>
  <c r="X836" i="1"/>
  <c r="X828" i="1"/>
  <c r="X816" i="1"/>
  <c r="X804" i="1"/>
  <c r="X792" i="1"/>
  <c r="X776" i="1"/>
  <c r="X768" i="1"/>
  <c r="X756" i="1"/>
  <c r="X748" i="1"/>
  <c r="X736" i="1"/>
  <c r="X720" i="1"/>
  <c r="X708" i="1"/>
  <c r="X696" i="1"/>
  <c r="X684" i="1"/>
  <c r="X672" i="1"/>
  <c r="X660" i="1"/>
  <c r="X652" i="1"/>
  <c r="X640" i="1"/>
  <c r="X628" i="1"/>
  <c r="X616" i="1"/>
  <c r="X604" i="1"/>
  <c r="X592" i="1"/>
  <c r="X576" i="1"/>
  <c r="X564" i="1"/>
  <c r="X552" i="1"/>
  <c r="X512" i="1"/>
  <c r="X1017" i="1"/>
  <c r="X1013" i="1"/>
  <c r="X1009" i="1"/>
  <c r="X1005" i="1"/>
  <c r="X1001" i="1"/>
  <c r="X997" i="1"/>
  <c r="X993" i="1"/>
  <c r="X989" i="1"/>
  <c r="X985" i="1"/>
  <c r="X981" i="1"/>
  <c r="X977" i="1"/>
  <c r="X973" i="1"/>
  <c r="X969" i="1"/>
  <c r="X965" i="1"/>
  <c r="X961" i="1"/>
  <c r="X957" i="1"/>
  <c r="X953" i="1"/>
  <c r="X949" i="1"/>
  <c r="X945" i="1"/>
  <c r="X941" i="1"/>
  <c r="X937" i="1"/>
  <c r="X933" i="1"/>
  <c r="X929" i="1"/>
  <c r="X925" i="1"/>
  <c r="X921" i="1"/>
  <c r="X917" i="1"/>
  <c r="X913" i="1"/>
  <c r="X909" i="1"/>
  <c r="X905" i="1"/>
  <c r="X901" i="1"/>
  <c r="X897" i="1"/>
  <c r="X893" i="1"/>
  <c r="X889" i="1"/>
  <c r="X885" i="1"/>
  <c r="X881" i="1"/>
  <c r="X877" i="1"/>
  <c r="X873" i="1"/>
  <c r="X869" i="1"/>
  <c r="X865" i="1"/>
  <c r="X861" i="1"/>
  <c r="X857" i="1"/>
  <c r="X853" i="1"/>
  <c r="X849" i="1"/>
  <c r="X845" i="1"/>
  <c r="X841" i="1"/>
  <c r="X837" i="1"/>
  <c r="X833" i="1"/>
  <c r="X829" i="1"/>
  <c r="X825" i="1"/>
  <c r="X821" i="1"/>
  <c r="X817" i="1"/>
  <c r="X813" i="1"/>
  <c r="X809" i="1"/>
  <c r="X805" i="1"/>
  <c r="X801" i="1"/>
  <c r="X797" i="1"/>
  <c r="X793" i="1"/>
  <c r="X789" i="1"/>
  <c r="X785" i="1"/>
  <c r="X781" i="1"/>
  <c r="X777" i="1"/>
  <c r="X773" i="1"/>
  <c r="X769" i="1"/>
  <c r="X765" i="1"/>
  <c r="X761" i="1"/>
  <c r="X757" i="1"/>
  <c r="X753" i="1"/>
  <c r="X749" i="1"/>
  <c r="X745" i="1"/>
  <c r="X741" i="1"/>
  <c r="X737" i="1"/>
  <c r="X733" i="1"/>
  <c r="X729" i="1"/>
  <c r="X725" i="1"/>
  <c r="X721" i="1"/>
  <c r="X717" i="1"/>
  <c r="X713" i="1"/>
  <c r="X709" i="1"/>
  <c r="X705" i="1"/>
  <c r="X701" i="1"/>
  <c r="X697" i="1"/>
  <c r="X693" i="1"/>
  <c r="X689" i="1"/>
  <c r="X685" i="1"/>
  <c r="X681" i="1"/>
  <c r="X677" i="1"/>
  <c r="X673" i="1"/>
  <c r="X669" i="1"/>
  <c r="X665" i="1"/>
  <c r="X661" i="1"/>
  <c r="X657" i="1"/>
  <c r="X653" i="1"/>
  <c r="X649" i="1"/>
  <c r="X645" i="1"/>
  <c r="X641" i="1"/>
  <c r="X637" i="1"/>
  <c r="X633" i="1"/>
  <c r="X629" i="1"/>
  <c r="X625" i="1"/>
  <c r="X621" i="1"/>
  <c r="X617" i="1"/>
  <c r="X613" i="1"/>
  <c r="X609" i="1"/>
  <c r="X605" i="1"/>
  <c r="X601" i="1"/>
  <c r="X597" i="1"/>
  <c r="X593" i="1"/>
  <c r="X589" i="1"/>
  <c r="X585" i="1"/>
  <c r="X581" i="1"/>
  <c r="X577" i="1"/>
  <c r="X573" i="1"/>
  <c r="X569" i="1"/>
  <c r="X565" i="1"/>
  <c r="X561" i="1"/>
  <c r="X557" i="1"/>
  <c r="X553" i="1"/>
  <c r="X549" i="1"/>
  <c r="X545" i="1"/>
  <c r="X541" i="1"/>
  <c r="X537" i="1"/>
  <c r="X533" i="1"/>
  <c r="X529" i="1"/>
  <c r="X525" i="1"/>
  <c r="X521" i="1"/>
  <c r="X517" i="1"/>
  <c r="X513" i="1"/>
  <c r="X509" i="1"/>
  <c r="X505" i="1"/>
  <c r="AS21" i="1"/>
  <c r="AB22" i="1" l="1"/>
  <c r="AB26" i="1"/>
  <c r="AC26" i="1" s="1"/>
  <c r="AB30" i="1"/>
  <c r="AC30" i="1" s="1"/>
  <c r="AB34" i="1"/>
  <c r="AC34" i="1" s="1"/>
  <c r="AB38" i="1"/>
  <c r="AC38" i="1" s="1"/>
  <c r="AB42" i="1"/>
  <c r="AB46" i="1"/>
  <c r="AC46" i="1" s="1"/>
  <c r="AB50" i="1"/>
  <c r="AC50" i="1" s="1"/>
  <c r="AB54" i="1"/>
  <c r="AB58" i="1"/>
  <c r="AC58" i="1" s="1"/>
  <c r="AB62" i="1"/>
  <c r="AC62" i="1" s="1"/>
  <c r="AB66" i="1"/>
  <c r="AC66" i="1" s="1"/>
  <c r="AB70" i="1"/>
  <c r="AB74" i="1"/>
  <c r="AB78" i="1"/>
  <c r="AC78" i="1" s="1"/>
  <c r="AB82" i="1"/>
  <c r="AC82" i="1" s="1"/>
  <c r="AB86" i="1"/>
  <c r="AB90" i="1"/>
  <c r="AC90" i="1" s="1"/>
  <c r="AB94" i="1"/>
  <c r="AC94" i="1" s="1"/>
  <c r="AB98" i="1"/>
  <c r="AC98" i="1" s="1"/>
  <c r="AB102" i="1"/>
  <c r="AB106" i="1"/>
  <c r="AB110" i="1"/>
  <c r="AC110" i="1" s="1"/>
  <c r="AB114" i="1"/>
  <c r="AC114" i="1" s="1"/>
  <c r="AB118" i="1"/>
  <c r="AB122" i="1"/>
  <c r="AC122" i="1" s="1"/>
  <c r="AB126" i="1"/>
  <c r="AC126" i="1" s="1"/>
  <c r="AB130" i="1"/>
  <c r="AC130" i="1" s="1"/>
  <c r="AB134" i="1"/>
  <c r="AB138" i="1"/>
  <c r="AB142" i="1"/>
  <c r="AC142" i="1" s="1"/>
  <c r="AB146" i="1"/>
  <c r="AC146" i="1" s="1"/>
  <c r="AB150" i="1"/>
  <c r="AB154" i="1"/>
  <c r="AC154" i="1" s="1"/>
  <c r="AB158" i="1"/>
  <c r="AC158" i="1" s="1"/>
  <c r="AB162" i="1"/>
  <c r="AC162" i="1" s="1"/>
  <c r="AB166" i="1"/>
  <c r="AC166" i="1" s="1"/>
  <c r="AB170" i="1"/>
  <c r="AB174" i="1"/>
  <c r="AC174" i="1" s="1"/>
  <c r="AB178" i="1"/>
  <c r="AC178" i="1" s="1"/>
  <c r="AB182" i="1"/>
  <c r="AB186" i="1"/>
  <c r="AC186" i="1" s="1"/>
  <c r="AB190" i="1"/>
  <c r="AC190" i="1" s="1"/>
  <c r="AB194" i="1"/>
  <c r="AC194" i="1" s="1"/>
  <c r="AB198" i="1"/>
  <c r="AB202" i="1"/>
  <c r="AB206" i="1"/>
  <c r="AC206" i="1" s="1"/>
  <c r="AB210" i="1"/>
  <c r="AC210" i="1" s="1"/>
  <c r="AB214" i="1"/>
  <c r="AB218" i="1"/>
  <c r="AC218" i="1" s="1"/>
  <c r="AB222" i="1"/>
  <c r="AC222" i="1" s="1"/>
  <c r="AB226" i="1"/>
  <c r="AC226" i="1" s="1"/>
  <c r="AB230" i="1"/>
  <c r="AC230" i="1" s="1"/>
  <c r="AB234" i="1"/>
  <c r="AB238" i="1"/>
  <c r="AC238" i="1" s="1"/>
  <c r="AB242" i="1"/>
  <c r="AC242" i="1" s="1"/>
  <c r="AB246" i="1"/>
  <c r="AB250" i="1"/>
  <c r="AC250" i="1" s="1"/>
  <c r="AB254" i="1"/>
  <c r="AC254" i="1" s="1"/>
  <c r="AB258" i="1"/>
  <c r="AC258" i="1" s="1"/>
  <c r="AB262" i="1"/>
  <c r="AC262" i="1" s="1"/>
  <c r="AB266" i="1"/>
  <c r="AB270" i="1"/>
  <c r="AC270" i="1" s="1"/>
  <c r="AB274" i="1"/>
  <c r="AC274" i="1" s="1"/>
  <c r="AB278" i="1"/>
  <c r="AB282" i="1"/>
  <c r="AC282" i="1" s="1"/>
  <c r="AB286" i="1"/>
  <c r="AC286" i="1" s="1"/>
  <c r="AB290" i="1"/>
  <c r="AC290" i="1" s="1"/>
  <c r="AB294" i="1"/>
  <c r="AC294" i="1" s="1"/>
  <c r="AB298" i="1"/>
  <c r="AB302" i="1"/>
  <c r="AC302" i="1" s="1"/>
  <c r="AB306" i="1"/>
  <c r="AC306" i="1" s="1"/>
  <c r="AB310" i="1"/>
  <c r="AB314" i="1"/>
  <c r="AC314" i="1" s="1"/>
  <c r="AB318" i="1"/>
  <c r="AC318" i="1" s="1"/>
  <c r="AB322" i="1"/>
  <c r="AC322" i="1" s="1"/>
  <c r="AB326" i="1"/>
  <c r="AB330" i="1"/>
  <c r="AB334" i="1"/>
  <c r="AC334" i="1" s="1"/>
  <c r="AB338" i="1"/>
  <c r="AC338" i="1" s="1"/>
  <c r="AB342" i="1"/>
  <c r="AB346" i="1"/>
  <c r="AC346" i="1" s="1"/>
  <c r="AB350" i="1"/>
  <c r="AC350" i="1" s="1"/>
  <c r="AB354" i="1"/>
  <c r="AC354" i="1" s="1"/>
  <c r="AB358" i="1"/>
  <c r="AC358" i="1" s="1"/>
  <c r="AB23" i="1"/>
  <c r="AB27" i="1"/>
  <c r="AC27" i="1" s="1"/>
  <c r="AB31" i="1"/>
  <c r="AC31" i="1" s="1"/>
  <c r="AB35" i="1"/>
  <c r="AB39" i="1"/>
  <c r="AC39" i="1" s="1"/>
  <c r="AB43" i="1"/>
  <c r="AC43" i="1" s="1"/>
  <c r="AB47" i="1"/>
  <c r="AC47" i="1" s="1"/>
  <c r="AB51" i="1"/>
  <c r="AB55" i="1"/>
  <c r="AB59" i="1"/>
  <c r="AC59" i="1" s="1"/>
  <c r="AB63" i="1"/>
  <c r="AC63" i="1" s="1"/>
  <c r="AB67" i="1"/>
  <c r="AB71" i="1"/>
  <c r="AC71" i="1" s="1"/>
  <c r="AB75" i="1"/>
  <c r="AC75" i="1" s="1"/>
  <c r="AB79" i="1"/>
  <c r="AC79" i="1" s="1"/>
  <c r="AB83" i="1"/>
  <c r="AC83" i="1" s="1"/>
  <c r="AB87" i="1"/>
  <c r="AB91" i="1"/>
  <c r="AC91" i="1" s="1"/>
  <c r="AB95" i="1"/>
  <c r="AC95" i="1" s="1"/>
  <c r="AB99" i="1"/>
  <c r="AB103" i="1"/>
  <c r="AC103" i="1" s="1"/>
  <c r="AB107" i="1"/>
  <c r="AC107" i="1" s="1"/>
  <c r="AB111" i="1"/>
  <c r="AC111" i="1" s="1"/>
  <c r="AB115" i="1"/>
  <c r="AB119" i="1"/>
  <c r="AB123" i="1"/>
  <c r="AC123" i="1" s="1"/>
  <c r="AB127" i="1"/>
  <c r="AC127" i="1" s="1"/>
  <c r="AB131" i="1"/>
  <c r="AB135" i="1"/>
  <c r="AC135" i="1" s="1"/>
  <c r="AB139" i="1"/>
  <c r="AC139" i="1" s="1"/>
  <c r="AB143" i="1"/>
  <c r="AC143" i="1" s="1"/>
  <c r="AB147" i="1"/>
  <c r="AC147" i="1" s="1"/>
  <c r="AB151" i="1"/>
  <c r="AB155" i="1"/>
  <c r="AC155" i="1" s="1"/>
  <c r="AB159" i="1"/>
  <c r="AC159" i="1" s="1"/>
  <c r="AB163" i="1"/>
  <c r="AB167" i="1"/>
  <c r="AC167" i="1" s="1"/>
  <c r="AB171" i="1"/>
  <c r="AC171" i="1" s="1"/>
  <c r="AB175" i="1"/>
  <c r="AC175" i="1" s="1"/>
  <c r="AB179" i="1"/>
  <c r="AC179" i="1" s="1"/>
  <c r="AB183" i="1"/>
  <c r="AB187" i="1"/>
  <c r="AC187" i="1" s="1"/>
  <c r="AB191" i="1"/>
  <c r="AC191" i="1" s="1"/>
  <c r="AB195" i="1"/>
  <c r="AB199" i="1"/>
  <c r="AC199" i="1" s="1"/>
  <c r="AB203" i="1"/>
  <c r="AC203" i="1" s="1"/>
  <c r="AB207" i="1"/>
  <c r="AC207" i="1" s="1"/>
  <c r="AB211" i="1"/>
  <c r="AC211" i="1" s="1"/>
  <c r="AB215" i="1"/>
  <c r="AB219" i="1"/>
  <c r="AC219" i="1" s="1"/>
  <c r="AB223" i="1"/>
  <c r="AC223" i="1" s="1"/>
  <c r="AB227" i="1"/>
  <c r="AB231" i="1"/>
  <c r="AC231" i="1" s="1"/>
  <c r="AB235" i="1"/>
  <c r="AC235" i="1" s="1"/>
  <c r="AB239" i="1"/>
  <c r="AC239" i="1" s="1"/>
  <c r="AB243" i="1"/>
  <c r="AB247" i="1"/>
  <c r="AB251" i="1"/>
  <c r="AC251" i="1" s="1"/>
  <c r="AB255" i="1"/>
  <c r="AC255" i="1" s="1"/>
  <c r="AB259" i="1"/>
  <c r="AB263" i="1"/>
  <c r="AC263" i="1" s="1"/>
  <c r="AB267" i="1"/>
  <c r="AC267" i="1" s="1"/>
  <c r="AB271" i="1"/>
  <c r="AC271" i="1" s="1"/>
  <c r="AB275" i="1"/>
  <c r="AC275" i="1" s="1"/>
  <c r="AB279" i="1"/>
  <c r="AB283" i="1"/>
  <c r="AC283" i="1" s="1"/>
  <c r="AB287" i="1"/>
  <c r="AC287" i="1" s="1"/>
  <c r="AB291" i="1"/>
  <c r="AB295" i="1"/>
  <c r="AC295" i="1" s="1"/>
  <c r="AB299" i="1"/>
  <c r="AC299" i="1" s="1"/>
  <c r="AB303" i="1"/>
  <c r="AC303" i="1" s="1"/>
  <c r="AB307" i="1"/>
  <c r="AB311" i="1"/>
  <c r="AB315" i="1"/>
  <c r="AC315" i="1" s="1"/>
  <c r="AB319" i="1"/>
  <c r="AC319" i="1" s="1"/>
  <c r="AB323" i="1"/>
  <c r="AB327" i="1"/>
  <c r="AC327" i="1" s="1"/>
  <c r="AB331" i="1"/>
  <c r="AC331" i="1" s="1"/>
  <c r="AB335" i="1"/>
  <c r="AC335" i="1" s="1"/>
  <c r="AB339" i="1"/>
  <c r="AC339" i="1" s="1"/>
  <c r="AB343" i="1"/>
  <c r="AC343" i="1" s="1"/>
  <c r="AB347" i="1"/>
  <c r="AC347" i="1" s="1"/>
  <c r="AB351" i="1"/>
  <c r="AC351" i="1" s="1"/>
  <c r="AB355" i="1"/>
  <c r="AB359" i="1"/>
  <c r="AC359" i="1" s="1"/>
  <c r="AB24" i="1"/>
  <c r="AC24" i="1" s="1"/>
  <c r="AB28" i="1"/>
  <c r="AC28" i="1" s="1"/>
  <c r="AB32" i="1"/>
  <c r="AB36" i="1"/>
  <c r="AC36" i="1" s="1"/>
  <c r="AB40" i="1"/>
  <c r="AC40" i="1" s="1"/>
  <c r="AB44" i="1"/>
  <c r="AC44" i="1" s="1"/>
  <c r="AB48" i="1"/>
  <c r="AB52" i="1"/>
  <c r="AC52" i="1" s="1"/>
  <c r="AB56" i="1"/>
  <c r="AB60" i="1"/>
  <c r="AC60" i="1" s="1"/>
  <c r="AB64" i="1"/>
  <c r="AC64" i="1" s="1"/>
  <c r="AB68" i="1"/>
  <c r="AB72" i="1"/>
  <c r="AC72" i="1" s="1"/>
  <c r="AB76" i="1"/>
  <c r="AC76" i="1" s="1"/>
  <c r="AB80" i="1"/>
  <c r="AB84" i="1"/>
  <c r="AC84" i="1" s="1"/>
  <c r="AB88" i="1"/>
  <c r="AC88" i="1" s="1"/>
  <c r="AB92" i="1"/>
  <c r="AC92" i="1" s="1"/>
  <c r="AB96" i="1"/>
  <c r="AC96" i="1" s="1"/>
  <c r="AB100" i="1"/>
  <c r="AC100" i="1" s="1"/>
  <c r="AB104" i="1"/>
  <c r="AC104" i="1" s="1"/>
  <c r="AB108" i="1"/>
  <c r="AC108" i="1" s="1"/>
  <c r="AB112" i="1"/>
  <c r="AB116" i="1"/>
  <c r="AC116" i="1" s="1"/>
  <c r="AB120" i="1"/>
  <c r="AC120" i="1" s="1"/>
  <c r="AB124" i="1"/>
  <c r="AC124" i="1" s="1"/>
  <c r="AB128" i="1"/>
  <c r="AB132" i="1"/>
  <c r="AC132" i="1" s="1"/>
  <c r="AB136" i="1"/>
  <c r="AB140" i="1"/>
  <c r="AC140" i="1" s="1"/>
  <c r="AB144" i="1"/>
  <c r="AB148" i="1"/>
  <c r="AC148" i="1" s="1"/>
  <c r="AB152" i="1"/>
  <c r="AC152" i="1" s="1"/>
  <c r="AB156" i="1"/>
  <c r="AC156" i="1" s="1"/>
  <c r="AB160" i="1"/>
  <c r="AC160" i="1" s="1"/>
  <c r="AB164" i="1"/>
  <c r="AC164" i="1" s="1"/>
  <c r="AB168" i="1"/>
  <c r="AC168" i="1" s="1"/>
  <c r="AB172" i="1"/>
  <c r="AC172" i="1" s="1"/>
  <c r="AB176" i="1"/>
  <c r="AB180" i="1"/>
  <c r="AC180" i="1" s="1"/>
  <c r="AB184" i="1"/>
  <c r="AC184" i="1" s="1"/>
  <c r="AB188" i="1"/>
  <c r="AC188" i="1" s="1"/>
  <c r="AB192" i="1"/>
  <c r="AC192" i="1" s="1"/>
  <c r="AB196" i="1"/>
  <c r="AC196" i="1" s="1"/>
  <c r="AB200" i="1"/>
  <c r="AB204" i="1"/>
  <c r="AC204" i="1" s="1"/>
  <c r="AB208" i="1"/>
  <c r="AB212" i="1"/>
  <c r="AC212" i="1" s="1"/>
  <c r="AB216" i="1"/>
  <c r="AC216" i="1" s="1"/>
  <c r="AB220" i="1"/>
  <c r="AC220" i="1" s="1"/>
  <c r="AB224" i="1"/>
  <c r="AC224" i="1" s="1"/>
  <c r="AB228" i="1"/>
  <c r="AC228" i="1" s="1"/>
  <c r="AB232" i="1"/>
  <c r="AC232" i="1" s="1"/>
  <c r="AB236" i="1"/>
  <c r="AC236" i="1" s="1"/>
  <c r="AB240" i="1"/>
  <c r="AB244" i="1"/>
  <c r="AC244" i="1" s="1"/>
  <c r="AB248" i="1"/>
  <c r="AC248" i="1" s="1"/>
  <c r="AB252" i="1"/>
  <c r="AC252" i="1" s="1"/>
  <c r="AB256" i="1"/>
  <c r="AB260" i="1"/>
  <c r="AB264" i="1"/>
  <c r="AC264" i="1" s="1"/>
  <c r="AB268" i="1"/>
  <c r="AC268" i="1" s="1"/>
  <c r="AB272" i="1"/>
  <c r="AB276" i="1"/>
  <c r="AC276" i="1" s="1"/>
  <c r="AB280" i="1"/>
  <c r="AB284" i="1"/>
  <c r="AC284" i="1" s="1"/>
  <c r="AB288" i="1"/>
  <c r="AC288" i="1" s="1"/>
  <c r="AB292" i="1"/>
  <c r="AC292" i="1" s="1"/>
  <c r="AB296" i="1"/>
  <c r="AC296" i="1" s="1"/>
  <c r="AB300" i="1"/>
  <c r="AC300" i="1" s="1"/>
  <c r="AB304" i="1"/>
  <c r="AB308" i="1"/>
  <c r="AC308" i="1" s="1"/>
  <c r="AB312" i="1"/>
  <c r="AB316" i="1"/>
  <c r="AC316" i="1" s="1"/>
  <c r="AB320" i="1"/>
  <c r="AC320" i="1" s="1"/>
  <c r="AB324" i="1"/>
  <c r="AC324" i="1" s="1"/>
  <c r="AB328" i="1"/>
  <c r="AC328" i="1" s="1"/>
  <c r="AB332" i="1"/>
  <c r="AC332" i="1" s="1"/>
  <c r="AB336" i="1"/>
  <c r="AB340" i="1"/>
  <c r="AC340" i="1" s="1"/>
  <c r="AB344" i="1"/>
  <c r="AC344" i="1" s="1"/>
  <c r="AB348" i="1"/>
  <c r="AC348" i="1" s="1"/>
  <c r="AB352" i="1"/>
  <c r="AC352" i="1" s="1"/>
  <c r="AB356" i="1"/>
  <c r="AB360" i="1"/>
  <c r="AC360" i="1" s="1"/>
  <c r="AB25" i="1"/>
  <c r="AC25" i="1" s="1"/>
  <c r="AB41" i="1"/>
  <c r="AB57" i="1"/>
  <c r="AC57" i="1" s="1"/>
  <c r="AB73" i="1"/>
  <c r="AC73" i="1" s="1"/>
  <c r="AB89" i="1"/>
  <c r="AC89" i="1" s="1"/>
  <c r="AB105" i="1"/>
  <c r="AB121" i="1"/>
  <c r="AC121" i="1" s="1"/>
  <c r="AB137" i="1"/>
  <c r="AC137" i="1" s="1"/>
  <c r="AB153" i="1"/>
  <c r="AC153" i="1" s="1"/>
  <c r="AB169" i="1"/>
  <c r="AB185" i="1"/>
  <c r="AC185" i="1" s="1"/>
  <c r="AB201" i="1"/>
  <c r="AC201" i="1" s="1"/>
  <c r="AB217" i="1"/>
  <c r="AC217" i="1" s="1"/>
  <c r="AB233" i="1"/>
  <c r="AB249" i="1"/>
  <c r="AC249" i="1" s="1"/>
  <c r="AB265" i="1"/>
  <c r="AC265" i="1" s="1"/>
  <c r="AB281" i="1"/>
  <c r="AC281" i="1" s="1"/>
  <c r="AB297" i="1"/>
  <c r="AB313" i="1"/>
  <c r="AC313" i="1" s="1"/>
  <c r="AB329" i="1"/>
  <c r="AC329" i="1" s="1"/>
  <c r="AB345" i="1"/>
  <c r="AC345" i="1" s="1"/>
  <c r="AB361" i="1"/>
  <c r="AC361" i="1" s="1"/>
  <c r="AB365" i="1"/>
  <c r="AC365" i="1" s="1"/>
  <c r="AB369" i="1"/>
  <c r="AC369" i="1" s="1"/>
  <c r="AB373" i="1"/>
  <c r="AC373" i="1" s="1"/>
  <c r="AB377" i="1"/>
  <c r="AB381" i="1"/>
  <c r="AC381" i="1" s="1"/>
  <c r="AB385" i="1"/>
  <c r="AB389" i="1"/>
  <c r="AC389" i="1" s="1"/>
  <c r="AB393" i="1"/>
  <c r="AC393" i="1" s="1"/>
  <c r="AB397" i="1"/>
  <c r="AC397" i="1" s="1"/>
  <c r="AB401" i="1"/>
  <c r="AC401" i="1" s="1"/>
  <c r="AB405" i="1"/>
  <c r="AC405" i="1" s="1"/>
  <c r="AB409" i="1"/>
  <c r="AB413" i="1"/>
  <c r="AB417" i="1"/>
  <c r="AB421" i="1"/>
  <c r="AC421" i="1" s="1"/>
  <c r="AB425" i="1"/>
  <c r="AB429" i="1"/>
  <c r="AC429" i="1" s="1"/>
  <c r="AB433" i="1"/>
  <c r="AC433" i="1" s="1"/>
  <c r="AB437" i="1"/>
  <c r="AC437" i="1" s="1"/>
  <c r="AB441" i="1"/>
  <c r="AB445" i="1"/>
  <c r="AC445" i="1" s="1"/>
  <c r="AB449" i="1"/>
  <c r="AB453" i="1"/>
  <c r="AC453" i="1" s="1"/>
  <c r="AB457" i="1"/>
  <c r="AC457" i="1" s="1"/>
  <c r="AB461" i="1"/>
  <c r="AC461" i="1" s="1"/>
  <c r="AB465" i="1"/>
  <c r="AC465" i="1" s="1"/>
  <c r="AB469" i="1"/>
  <c r="AC469" i="1" s="1"/>
  <c r="AB473" i="1"/>
  <c r="AB477" i="1"/>
  <c r="AB481" i="1"/>
  <c r="AC481" i="1" s="1"/>
  <c r="AB485" i="1"/>
  <c r="AC485" i="1" s="1"/>
  <c r="AB489" i="1"/>
  <c r="AB493" i="1"/>
  <c r="AC493" i="1" s="1"/>
  <c r="AB497" i="1"/>
  <c r="AC497" i="1" s="1"/>
  <c r="AB501" i="1"/>
  <c r="AC501" i="1" s="1"/>
  <c r="AB505" i="1"/>
  <c r="AB509" i="1"/>
  <c r="AC509" i="1" s="1"/>
  <c r="AB513" i="1"/>
  <c r="AC513" i="1" s="1"/>
  <c r="AB517" i="1"/>
  <c r="AC517" i="1" s="1"/>
  <c r="AB521" i="1"/>
  <c r="AB525" i="1"/>
  <c r="AC525" i="1" s="1"/>
  <c r="AB529" i="1"/>
  <c r="AC529" i="1" s="1"/>
  <c r="AB533" i="1"/>
  <c r="AC533" i="1" s="1"/>
  <c r="AB537" i="1"/>
  <c r="AB541" i="1"/>
  <c r="AC541" i="1" s="1"/>
  <c r="AB545" i="1"/>
  <c r="AC545" i="1" s="1"/>
  <c r="AB549" i="1"/>
  <c r="AC549" i="1" s="1"/>
  <c r="AB553" i="1"/>
  <c r="AB557" i="1"/>
  <c r="AC557" i="1" s="1"/>
  <c r="AB561" i="1"/>
  <c r="AC561" i="1" s="1"/>
  <c r="AB565" i="1"/>
  <c r="AC565" i="1" s="1"/>
  <c r="AB569" i="1"/>
  <c r="AB573" i="1"/>
  <c r="AC573" i="1" s="1"/>
  <c r="AB577" i="1"/>
  <c r="AC577" i="1" s="1"/>
  <c r="AB581" i="1"/>
  <c r="AC581" i="1" s="1"/>
  <c r="AB585" i="1"/>
  <c r="AB589" i="1"/>
  <c r="AC589" i="1" s="1"/>
  <c r="AB593" i="1"/>
  <c r="AC593" i="1" s="1"/>
  <c r="AB597" i="1"/>
  <c r="AC597" i="1" s="1"/>
  <c r="AB601" i="1"/>
  <c r="AB605" i="1"/>
  <c r="AC605" i="1" s="1"/>
  <c r="AB609" i="1"/>
  <c r="AC609" i="1" s="1"/>
  <c r="AB613" i="1"/>
  <c r="AC613" i="1" s="1"/>
  <c r="AB29" i="1"/>
  <c r="AC29" i="1" s="1"/>
  <c r="AB45" i="1"/>
  <c r="AC45" i="1" s="1"/>
  <c r="AB61" i="1"/>
  <c r="AC61" i="1" s="1"/>
  <c r="AB77" i="1"/>
  <c r="AC77" i="1" s="1"/>
  <c r="AB93" i="1"/>
  <c r="AB109" i="1"/>
  <c r="AC109" i="1" s="1"/>
  <c r="AB125" i="1"/>
  <c r="AC125" i="1" s="1"/>
  <c r="AB141" i="1"/>
  <c r="AC141" i="1" s="1"/>
  <c r="AB157" i="1"/>
  <c r="AC157" i="1" s="1"/>
  <c r="AB173" i="1"/>
  <c r="AB189" i="1"/>
  <c r="AC189" i="1" s="1"/>
  <c r="AB205" i="1"/>
  <c r="AC205" i="1" s="1"/>
  <c r="AB221" i="1"/>
  <c r="AB237" i="1"/>
  <c r="AC237" i="1" s="1"/>
  <c r="AB253" i="1"/>
  <c r="AC253" i="1" s="1"/>
  <c r="AB269" i="1"/>
  <c r="AC269" i="1" s="1"/>
  <c r="AB285" i="1"/>
  <c r="AC285" i="1" s="1"/>
  <c r="AB301" i="1"/>
  <c r="AC301" i="1" s="1"/>
  <c r="AB317" i="1"/>
  <c r="AC317" i="1" s="1"/>
  <c r="AB333" i="1"/>
  <c r="AC333" i="1" s="1"/>
  <c r="AB349" i="1"/>
  <c r="AB362" i="1"/>
  <c r="AB366" i="1"/>
  <c r="AC366" i="1" s="1"/>
  <c r="AB370" i="1"/>
  <c r="AC370" i="1" s="1"/>
  <c r="AB374" i="1"/>
  <c r="AC374" i="1" s="1"/>
  <c r="AB378" i="1"/>
  <c r="AC378" i="1" s="1"/>
  <c r="AB382" i="1"/>
  <c r="AC382" i="1" s="1"/>
  <c r="AB386" i="1"/>
  <c r="AC386" i="1" s="1"/>
  <c r="AB390" i="1"/>
  <c r="AB394" i="1"/>
  <c r="AB398" i="1"/>
  <c r="AC398" i="1" s="1"/>
  <c r="AB402" i="1"/>
  <c r="AC402" i="1" s="1"/>
  <c r="AB406" i="1"/>
  <c r="AB410" i="1"/>
  <c r="AC410" i="1" s="1"/>
  <c r="AB414" i="1"/>
  <c r="AC414" i="1" s="1"/>
  <c r="AB418" i="1"/>
  <c r="AC418" i="1" s="1"/>
  <c r="AB422" i="1"/>
  <c r="AB426" i="1"/>
  <c r="AB430" i="1"/>
  <c r="AC430" i="1" s="1"/>
  <c r="AB434" i="1"/>
  <c r="AC434" i="1" s="1"/>
  <c r="AB438" i="1"/>
  <c r="AC438" i="1" s="1"/>
  <c r="AB442" i="1"/>
  <c r="AC442" i="1" s="1"/>
  <c r="AB446" i="1"/>
  <c r="AC446" i="1" s="1"/>
  <c r="AB450" i="1"/>
  <c r="AC450" i="1" s="1"/>
  <c r="AB454" i="1"/>
  <c r="AB458" i="1"/>
  <c r="AB462" i="1"/>
  <c r="AC462" i="1" s="1"/>
  <c r="AB466" i="1"/>
  <c r="AC466" i="1" s="1"/>
  <c r="AB470" i="1"/>
  <c r="AB474" i="1"/>
  <c r="AC474" i="1" s="1"/>
  <c r="AB478" i="1"/>
  <c r="AC478" i="1" s="1"/>
  <c r="AB482" i="1"/>
  <c r="AC482" i="1" s="1"/>
  <c r="AB486" i="1"/>
  <c r="AB490" i="1"/>
  <c r="AB494" i="1"/>
  <c r="AC494" i="1" s="1"/>
  <c r="AB498" i="1"/>
  <c r="AC498" i="1" s="1"/>
  <c r="AB502" i="1"/>
  <c r="AB506" i="1"/>
  <c r="AC506" i="1" s="1"/>
  <c r="AB510" i="1"/>
  <c r="AB514" i="1"/>
  <c r="AB518" i="1"/>
  <c r="AB522" i="1"/>
  <c r="AC522" i="1" s="1"/>
  <c r="AB526" i="1"/>
  <c r="AB530" i="1"/>
  <c r="AB534" i="1"/>
  <c r="AB538" i="1"/>
  <c r="AC538" i="1" s="1"/>
  <c r="AB542" i="1"/>
  <c r="AB546" i="1"/>
  <c r="AB550" i="1"/>
  <c r="AB554" i="1"/>
  <c r="AC554" i="1" s="1"/>
  <c r="AB558" i="1"/>
  <c r="AB562" i="1"/>
  <c r="AB566" i="1"/>
  <c r="AB570" i="1"/>
  <c r="AC570" i="1" s="1"/>
  <c r="AB574" i="1"/>
  <c r="AB578" i="1"/>
  <c r="AB582" i="1"/>
  <c r="AB586" i="1"/>
  <c r="AC586" i="1" s="1"/>
  <c r="AB590" i="1"/>
  <c r="AB594" i="1"/>
  <c r="AB598" i="1"/>
  <c r="AB602" i="1"/>
  <c r="AC602" i="1" s="1"/>
  <c r="AB606" i="1"/>
  <c r="AB610" i="1"/>
  <c r="AB614" i="1"/>
  <c r="AB33" i="1"/>
  <c r="AB49" i="1"/>
  <c r="AC49" i="1" s="1"/>
  <c r="AB65" i="1"/>
  <c r="AC65" i="1" s="1"/>
  <c r="AB81" i="1"/>
  <c r="AB97" i="1"/>
  <c r="AC97" i="1" s="1"/>
  <c r="AB113" i="1"/>
  <c r="AC113" i="1" s="1"/>
  <c r="AB129" i="1"/>
  <c r="AC129" i="1" s="1"/>
  <c r="AB145" i="1"/>
  <c r="AB161" i="1"/>
  <c r="AC161" i="1" s="1"/>
  <c r="AB177" i="1"/>
  <c r="AB193" i="1"/>
  <c r="AC193" i="1" s="1"/>
  <c r="AB209" i="1"/>
  <c r="AC209" i="1" s="1"/>
  <c r="AB225" i="1"/>
  <c r="AC225" i="1" s="1"/>
  <c r="AB241" i="1"/>
  <c r="AC241" i="1" s="1"/>
  <c r="AB257" i="1"/>
  <c r="AC257" i="1" s="1"/>
  <c r="AB273" i="1"/>
  <c r="AB289" i="1"/>
  <c r="AC289" i="1" s="1"/>
  <c r="AB305" i="1"/>
  <c r="AB321" i="1"/>
  <c r="AC321" i="1" s="1"/>
  <c r="AB337" i="1"/>
  <c r="AC337" i="1" s="1"/>
  <c r="AB353" i="1"/>
  <c r="AC353" i="1" s="1"/>
  <c r="AB363" i="1"/>
  <c r="AC363" i="1" s="1"/>
  <c r="AB367" i="1"/>
  <c r="AC367" i="1" s="1"/>
  <c r="AB371" i="1"/>
  <c r="AB375" i="1"/>
  <c r="AC375" i="1" s="1"/>
  <c r="AB379" i="1"/>
  <c r="AC379" i="1" s="1"/>
  <c r="AB383" i="1"/>
  <c r="AC383" i="1" s="1"/>
  <c r="AB387" i="1"/>
  <c r="AC387" i="1" s="1"/>
  <c r="AB391" i="1"/>
  <c r="AC391" i="1" s="1"/>
  <c r="AB395" i="1"/>
  <c r="AC395" i="1" s="1"/>
  <c r="AB399" i="1"/>
  <c r="AC399" i="1" s="1"/>
  <c r="AB403" i="1"/>
  <c r="AB407" i="1"/>
  <c r="AC407" i="1" s="1"/>
  <c r="AB411" i="1"/>
  <c r="AC411" i="1" s="1"/>
  <c r="AB415" i="1"/>
  <c r="AC415" i="1" s="1"/>
  <c r="AB419" i="1"/>
  <c r="AB423" i="1"/>
  <c r="AB427" i="1"/>
  <c r="AC427" i="1" s="1"/>
  <c r="AB431" i="1"/>
  <c r="AC431" i="1" s="1"/>
  <c r="AB435" i="1"/>
  <c r="AB439" i="1"/>
  <c r="AC439" i="1" s="1"/>
  <c r="AB443" i="1"/>
  <c r="AC443" i="1" s="1"/>
  <c r="AB447" i="1"/>
  <c r="AC447" i="1" s="1"/>
  <c r="AB451" i="1"/>
  <c r="AC451" i="1" s="1"/>
  <c r="AB455" i="1"/>
  <c r="AB459" i="1"/>
  <c r="AC459" i="1" s="1"/>
  <c r="AB463" i="1"/>
  <c r="AC463" i="1" s="1"/>
  <c r="AB467" i="1"/>
  <c r="AB471" i="1"/>
  <c r="AC471" i="1" s="1"/>
  <c r="AB475" i="1"/>
  <c r="AC475" i="1" s="1"/>
  <c r="AB479" i="1"/>
  <c r="AC479" i="1" s="1"/>
  <c r="AB483" i="1"/>
  <c r="AC483" i="1" s="1"/>
  <c r="AB487" i="1"/>
  <c r="AB491" i="1"/>
  <c r="AC491" i="1" s="1"/>
  <c r="AB495" i="1"/>
  <c r="AC495" i="1" s="1"/>
  <c r="AB499" i="1"/>
  <c r="AB503" i="1"/>
  <c r="AB507" i="1"/>
  <c r="AB511" i="1"/>
  <c r="AB515" i="1"/>
  <c r="AB519" i="1"/>
  <c r="AB523" i="1"/>
  <c r="AB527" i="1"/>
  <c r="AB531" i="1"/>
  <c r="AB535" i="1"/>
  <c r="AB539" i="1"/>
  <c r="AB543" i="1"/>
  <c r="AB547" i="1"/>
  <c r="AB551" i="1"/>
  <c r="AB555" i="1"/>
  <c r="AB559" i="1"/>
  <c r="AB563" i="1"/>
  <c r="AB567" i="1"/>
  <c r="AB571" i="1"/>
  <c r="AB575" i="1"/>
  <c r="AB579" i="1"/>
  <c r="AB583" i="1"/>
  <c r="AB587" i="1"/>
  <c r="AB591" i="1"/>
  <c r="AB595" i="1"/>
  <c r="AB599" i="1"/>
  <c r="AB603" i="1"/>
  <c r="AB607" i="1"/>
  <c r="AB611" i="1"/>
  <c r="AB615" i="1"/>
  <c r="AB37" i="1"/>
  <c r="AC37" i="1" s="1"/>
  <c r="AB101" i="1"/>
  <c r="AC101" i="1" s="1"/>
  <c r="AB165" i="1"/>
  <c r="AB229" i="1"/>
  <c r="AC229" i="1" s="1"/>
  <c r="AB293" i="1"/>
  <c r="AC293" i="1" s="1"/>
  <c r="AB357" i="1"/>
  <c r="AC357" i="1" s="1"/>
  <c r="AB376" i="1"/>
  <c r="AC376" i="1" s="1"/>
  <c r="AB392" i="1"/>
  <c r="AC392" i="1" s="1"/>
  <c r="AB408" i="1"/>
  <c r="AC408" i="1" s="1"/>
  <c r="AB424" i="1"/>
  <c r="AC424" i="1" s="1"/>
  <c r="AB440" i="1"/>
  <c r="AB456" i="1"/>
  <c r="AB472" i="1"/>
  <c r="AC472" i="1" s="1"/>
  <c r="AB488" i="1"/>
  <c r="AC488" i="1" s="1"/>
  <c r="AB504" i="1"/>
  <c r="AB520" i="1"/>
  <c r="AC520" i="1" s="1"/>
  <c r="AB536" i="1"/>
  <c r="AC536" i="1" s="1"/>
  <c r="AB552" i="1"/>
  <c r="AB568" i="1"/>
  <c r="AB584" i="1"/>
  <c r="AC584" i="1" s="1"/>
  <c r="AB600" i="1"/>
  <c r="AC600" i="1" s="1"/>
  <c r="AB616" i="1"/>
  <c r="AB620" i="1"/>
  <c r="AB624" i="1"/>
  <c r="AB628" i="1"/>
  <c r="AC628" i="1" s="1"/>
  <c r="AB632" i="1"/>
  <c r="AC632" i="1" s="1"/>
  <c r="AB636" i="1"/>
  <c r="AB640" i="1"/>
  <c r="AC640" i="1" s="1"/>
  <c r="AB644" i="1"/>
  <c r="AB648" i="1"/>
  <c r="AB652" i="1"/>
  <c r="AB656" i="1"/>
  <c r="AC656" i="1" s="1"/>
  <c r="AB660" i="1"/>
  <c r="AC660" i="1" s="1"/>
  <c r="AB664" i="1"/>
  <c r="AB668" i="1"/>
  <c r="AB672" i="1"/>
  <c r="AB676" i="1"/>
  <c r="AC676" i="1" s="1"/>
  <c r="AB680" i="1"/>
  <c r="AC680" i="1" s="1"/>
  <c r="AB684" i="1"/>
  <c r="AB688" i="1"/>
  <c r="AC688" i="1" s="1"/>
  <c r="AB692" i="1"/>
  <c r="AB696" i="1"/>
  <c r="AB700" i="1"/>
  <c r="AB704" i="1"/>
  <c r="AC704" i="1" s="1"/>
  <c r="AB708" i="1"/>
  <c r="AB712" i="1"/>
  <c r="AC712" i="1" s="1"/>
  <c r="AB716" i="1"/>
  <c r="AB720" i="1"/>
  <c r="AC720" i="1" s="1"/>
  <c r="AB724" i="1"/>
  <c r="AB728" i="1"/>
  <c r="AC728" i="1" s="1"/>
  <c r="AB732" i="1"/>
  <c r="AB736" i="1"/>
  <c r="AC736" i="1" s="1"/>
  <c r="AB740" i="1"/>
  <c r="AC740" i="1" s="1"/>
  <c r="AB744" i="1"/>
  <c r="AB748" i="1"/>
  <c r="AB752" i="1"/>
  <c r="AC752" i="1" s="1"/>
  <c r="AB756" i="1"/>
  <c r="AB760" i="1"/>
  <c r="AB764" i="1"/>
  <c r="AB768" i="1"/>
  <c r="AC768" i="1" s="1"/>
  <c r="AB772" i="1"/>
  <c r="AC772" i="1" s="1"/>
  <c r="AB776" i="1"/>
  <c r="AB780" i="1"/>
  <c r="AB784" i="1"/>
  <c r="AC784" i="1" s="1"/>
  <c r="AB788" i="1"/>
  <c r="AC788" i="1" s="1"/>
  <c r="AB792" i="1"/>
  <c r="AB796" i="1"/>
  <c r="AB800" i="1"/>
  <c r="AC800" i="1" s="1"/>
  <c r="AB804" i="1"/>
  <c r="AB808" i="1"/>
  <c r="AB812" i="1"/>
  <c r="AB816" i="1"/>
  <c r="AC816" i="1" s="1"/>
  <c r="AB820" i="1"/>
  <c r="AC820" i="1" s="1"/>
  <c r="AB824" i="1"/>
  <c r="AB828" i="1"/>
  <c r="AB832" i="1"/>
  <c r="AC832" i="1" s="1"/>
  <c r="AB836" i="1"/>
  <c r="AC836" i="1" s="1"/>
  <c r="AB840" i="1"/>
  <c r="AB844" i="1"/>
  <c r="AB848" i="1"/>
  <c r="AC848" i="1" s="1"/>
  <c r="AB852" i="1"/>
  <c r="AB856" i="1"/>
  <c r="AB860" i="1"/>
  <c r="AB864" i="1"/>
  <c r="AC864" i="1" s="1"/>
  <c r="AB868" i="1"/>
  <c r="AB872" i="1"/>
  <c r="AB53" i="1"/>
  <c r="AC53" i="1" s="1"/>
  <c r="AB117" i="1"/>
  <c r="AC117" i="1" s="1"/>
  <c r="AB181" i="1"/>
  <c r="AC181" i="1" s="1"/>
  <c r="AB245" i="1"/>
  <c r="AC245" i="1" s="1"/>
  <c r="AB309" i="1"/>
  <c r="AB364" i="1"/>
  <c r="AB380" i="1"/>
  <c r="AC380" i="1" s="1"/>
  <c r="AB396" i="1"/>
  <c r="AC396" i="1" s="1"/>
  <c r="AB412" i="1"/>
  <c r="AB428" i="1"/>
  <c r="AC428" i="1" s="1"/>
  <c r="AB444" i="1"/>
  <c r="AC444" i="1" s="1"/>
  <c r="AB460" i="1"/>
  <c r="AC460" i="1" s="1"/>
  <c r="AB476" i="1"/>
  <c r="AB492" i="1"/>
  <c r="AC492" i="1" s="1"/>
  <c r="AB508" i="1"/>
  <c r="AC508" i="1" s="1"/>
  <c r="AB524" i="1"/>
  <c r="AB540" i="1"/>
  <c r="AB556" i="1"/>
  <c r="AB572" i="1"/>
  <c r="AC572" i="1" s="1"/>
  <c r="AB588" i="1"/>
  <c r="AB604" i="1"/>
  <c r="AB617" i="1"/>
  <c r="AB621" i="1"/>
  <c r="AB625" i="1"/>
  <c r="AB629" i="1"/>
  <c r="AB633" i="1"/>
  <c r="AB637" i="1"/>
  <c r="AB641" i="1"/>
  <c r="AB645" i="1"/>
  <c r="AB649" i="1"/>
  <c r="AB653" i="1"/>
  <c r="AB657" i="1"/>
  <c r="AB661" i="1"/>
  <c r="AB665" i="1"/>
  <c r="AB669" i="1"/>
  <c r="AB673" i="1"/>
  <c r="AB677" i="1"/>
  <c r="AB681" i="1"/>
  <c r="AB685" i="1"/>
  <c r="AB689" i="1"/>
  <c r="AB693" i="1"/>
  <c r="AB697" i="1"/>
  <c r="AB701" i="1"/>
  <c r="AB705" i="1"/>
  <c r="AB709" i="1"/>
  <c r="AB713" i="1"/>
  <c r="AB717" i="1"/>
  <c r="AB721" i="1"/>
  <c r="AB725" i="1"/>
  <c r="AB729" i="1"/>
  <c r="AB733" i="1"/>
  <c r="AB737" i="1"/>
  <c r="AB741" i="1"/>
  <c r="AB745" i="1"/>
  <c r="AB749" i="1"/>
  <c r="AB753" i="1"/>
  <c r="AB757" i="1"/>
  <c r="AB761" i="1"/>
  <c r="AB765" i="1"/>
  <c r="AB769" i="1"/>
  <c r="AB773" i="1"/>
  <c r="AB777" i="1"/>
  <c r="AB781" i="1"/>
  <c r="AB785" i="1"/>
  <c r="AB789" i="1"/>
  <c r="AB793" i="1"/>
  <c r="AB797" i="1"/>
  <c r="AB801" i="1"/>
  <c r="AB805" i="1"/>
  <c r="AB809" i="1"/>
  <c r="AB813" i="1"/>
  <c r="AB817" i="1"/>
  <c r="AB821" i="1"/>
  <c r="AB825" i="1"/>
  <c r="AB829" i="1"/>
  <c r="AB833" i="1"/>
  <c r="AB837" i="1"/>
  <c r="AB841" i="1"/>
  <c r="AB845" i="1"/>
  <c r="AB849" i="1"/>
  <c r="AB853" i="1"/>
  <c r="AB857" i="1"/>
  <c r="AB861" i="1"/>
  <c r="AB865" i="1"/>
  <c r="AB869" i="1"/>
  <c r="AB873" i="1"/>
  <c r="AB69" i="1"/>
  <c r="AC69" i="1" s="1"/>
  <c r="AB133" i="1"/>
  <c r="AC133" i="1" s="1"/>
  <c r="AB197" i="1"/>
  <c r="AC197" i="1" s="1"/>
  <c r="AB261" i="1"/>
  <c r="AB325" i="1"/>
  <c r="AC325" i="1" s="1"/>
  <c r="AB368" i="1"/>
  <c r="AC368" i="1" s="1"/>
  <c r="AB384" i="1"/>
  <c r="AB400" i="1"/>
  <c r="AC400" i="1" s="1"/>
  <c r="AB416" i="1"/>
  <c r="AB432" i="1"/>
  <c r="AC432" i="1" s="1"/>
  <c r="AB448" i="1"/>
  <c r="AC448" i="1" s="1"/>
  <c r="AB464" i="1"/>
  <c r="AC464" i="1" s="1"/>
  <c r="AB480" i="1"/>
  <c r="AC480" i="1" s="1"/>
  <c r="AB496" i="1"/>
  <c r="AC496" i="1" s="1"/>
  <c r="AB512" i="1"/>
  <c r="AB528" i="1"/>
  <c r="AB544" i="1"/>
  <c r="AC544" i="1" s="1"/>
  <c r="AB560" i="1"/>
  <c r="AB576" i="1"/>
  <c r="AB592" i="1"/>
  <c r="AC592" i="1" s="1"/>
  <c r="AB608" i="1"/>
  <c r="AB618" i="1"/>
  <c r="AC618" i="1" s="1"/>
  <c r="AB622" i="1"/>
  <c r="AB626" i="1"/>
  <c r="AC626" i="1" s="1"/>
  <c r="AB630" i="1"/>
  <c r="AC630" i="1" s="1"/>
  <c r="AB634" i="1"/>
  <c r="AC634" i="1" s="1"/>
  <c r="AB638" i="1"/>
  <c r="AB642" i="1"/>
  <c r="AC642" i="1" s="1"/>
  <c r="AB646" i="1"/>
  <c r="AC646" i="1" s="1"/>
  <c r="AB650" i="1"/>
  <c r="AC650" i="1" s="1"/>
  <c r="AB654" i="1"/>
  <c r="AB658" i="1"/>
  <c r="AC658" i="1" s="1"/>
  <c r="AB662" i="1"/>
  <c r="AC662" i="1" s="1"/>
  <c r="AB666" i="1"/>
  <c r="AC666" i="1" s="1"/>
  <c r="AB670" i="1"/>
  <c r="AB674" i="1"/>
  <c r="AC674" i="1" s="1"/>
  <c r="AB678" i="1"/>
  <c r="AC678" i="1" s="1"/>
  <c r="AB682" i="1"/>
  <c r="AC682" i="1" s="1"/>
  <c r="AB686" i="1"/>
  <c r="AB690" i="1"/>
  <c r="AC690" i="1" s="1"/>
  <c r="AB694" i="1"/>
  <c r="AC694" i="1" s="1"/>
  <c r="AB698" i="1"/>
  <c r="AC698" i="1" s="1"/>
  <c r="AB702" i="1"/>
  <c r="AB706" i="1"/>
  <c r="AC706" i="1" s="1"/>
  <c r="AB710" i="1"/>
  <c r="AC710" i="1" s="1"/>
  <c r="AB714" i="1"/>
  <c r="AC714" i="1" s="1"/>
  <c r="AB718" i="1"/>
  <c r="AB722" i="1"/>
  <c r="AC722" i="1" s="1"/>
  <c r="AB726" i="1"/>
  <c r="AC726" i="1" s="1"/>
  <c r="AB730" i="1"/>
  <c r="AC730" i="1" s="1"/>
  <c r="AB734" i="1"/>
  <c r="AB738" i="1"/>
  <c r="AC738" i="1" s="1"/>
  <c r="AB742" i="1"/>
  <c r="AC742" i="1" s="1"/>
  <c r="AB746" i="1"/>
  <c r="AC746" i="1" s="1"/>
  <c r="AB750" i="1"/>
  <c r="AB754" i="1"/>
  <c r="AC754" i="1" s="1"/>
  <c r="AB758" i="1"/>
  <c r="AC758" i="1" s="1"/>
  <c r="AB762" i="1"/>
  <c r="AC762" i="1" s="1"/>
  <c r="AB766" i="1"/>
  <c r="AB770" i="1"/>
  <c r="AC770" i="1" s="1"/>
  <c r="AB774" i="1"/>
  <c r="AC774" i="1" s="1"/>
  <c r="AB778" i="1"/>
  <c r="AC778" i="1" s="1"/>
  <c r="AB782" i="1"/>
  <c r="AB786" i="1"/>
  <c r="AC786" i="1" s="1"/>
  <c r="AB790" i="1"/>
  <c r="AC790" i="1" s="1"/>
  <c r="AB794" i="1"/>
  <c r="AC794" i="1" s="1"/>
  <c r="AB798" i="1"/>
  <c r="AB802" i="1"/>
  <c r="AC802" i="1" s="1"/>
  <c r="AB806" i="1"/>
  <c r="AC806" i="1" s="1"/>
  <c r="AB810" i="1"/>
  <c r="AC810" i="1" s="1"/>
  <c r="AB814" i="1"/>
  <c r="AB818" i="1"/>
  <c r="AC818" i="1" s="1"/>
  <c r="AB822" i="1"/>
  <c r="AC822" i="1" s="1"/>
  <c r="AB826" i="1"/>
  <c r="AC826" i="1" s="1"/>
  <c r="AB830" i="1"/>
  <c r="AB834" i="1"/>
  <c r="AC834" i="1" s="1"/>
  <c r="AB838" i="1"/>
  <c r="AC838" i="1" s="1"/>
  <c r="AB842" i="1"/>
  <c r="AC842" i="1" s="1"/>
  <c r="AB846" i="1"/>
  <c r="AB850" i="1"/>
  <c r="AC850" i="1" s="1"/>
  <c r="AB854" i="1"/>
  <c r="AC854" i="1" s="1"/>
  <c r="AB858" i="1"/>
  <c r="AC858" i="1" s="1"/>
  <c r="AB862" i="1"/>
  <c r="AB866" i="1"/>
  <c r="AC866" i="1" s="1"/>
  <c r="AB870" i="1"/>
  <c r="AC870" i="1" s="1"/>
  <c r="AB85" i="1"/>
  <c r="AC85" i="1" s="1"/>
  <c r="AB341" i="1"/>
  <c r="AC341" i="1" s="1"/>
  <c r="AB420" i="1"/>
  <c r="AC420" i="1" s="1"/>
  <c r="AB484" i="1"/>
  <c r="AC484" i="1" s="1"/>
  <c r="AB548" i="1"/>
  <c r="AB612" i="1"/>
  <c r="AB631" i="1"/>
  <c r="AB647" i="1"/>
  <c r="AB663" i="1"/>
  <c r="AB679" i="1"/>
  <c r="AB695" i="1"/>
  <c r="AB711" i="1"/>
  <c r="AB727" i="1"/>
  <c r="AB743" i="1"/>
  <c r="AB759" i="1"/>
  <c r="AB775" i="1"/>
  <c r="AB791" i="1"/>
  <c r="AB807" i="1"/>
  <c r="AB823" i="1"/>
  <c r="AB839" i="1"/>
  <c r="AB855" i="1"/>
  <c r="AB871" i="1"/>
  <c r="AB877" i="1"/>
  <c r="AC877" i="1" s="1"/>
  <c r="AB881" i="1"/>
  <c r="AC881" i="1" s="1"/>
  <c r="AB885" i="1"/>
  <c r="AC885" i="1" s="1"/>
  <c r="AB889" i="1"/>
  <c r="AB893" i="1"/>
  <c r="AC893" i="1" s="1"/>
  <c r="AB897" i="1"/>
  <c r="AC897" i="1" s="1"/>
  <c r="AB901" i="1"/>
  <c r="AC901" i="1" s="1"/>
  <c r="AB905" i="1"/>
  <c r="AB909" i="1"/>
  <c r="AC909" i="1" s="1"/>
  <c r="AB913" i="1"/>
  <c r="AC913" i="1" s="1"/>
  <c r="AB917" i="1"/>
  <c r="AC917" i="1" s="1"/>
  <c r="AB921" i="1"/>
  <c r="AB925" i="1"/>
  <c r="AC925" i="1" s="1"/>
  <c r="AB929" i="1"/>
  <c r="AC929" i="1" s="1"/>
  <c r="AB933" i="1"/>
  <c r="AC933" i="1" s="1"/>
  <c r="AB937" i="1"/>
  <c r="AB941" i="1"/>
  <c r="AC941" i="1" s="1"/>
  <c r="AB945" i="1"/>
  <c r="AC945" i="1" s="1"/>
  <c r="AB949" i="1"/>
  <c r="AC949" i="1" s="1"/>
  <c r="AB953" i="1"/>
  <c r="AB957" i="1"/>
  <c r="AC957" i="1" s="1"/>
  <c r="AB961" i="1"/>
  <c r="AC961" i="1" s="1"/>
  <c r="AB965" i="1"/>
  <c r="AC965" i="1" s="1"/>
  <c r="AB969" i="1"/>
  <c r="AB973" i="1"/>
  <c r="AC973" i="1" s="1"/>
  <c r="AB977" i="1"/>
  <c r="AC977" i="1" s="1"/>
  <c r="AB981" i="1"/>
  <c r="AC981" i="1" s="1"/>
  <c r="AB985" i="1"/>
  <c r="AB989" i="1"/>
  <c r="AC989" i="1" s="1"/>
  <c r="AB993" i="1"/>
  <c r="AC993" i="1" s="1"/>
  <c r="AB997" i="1"/>
  <c r="AC997" i="1" s="1"/>
  <c r="AB1001" i="1"/>
  <c r="AB1005" i="1"/>
  <c r="AC1005" i="1" s="1"/>
  <c r="AB1009" i="1"/>
  <c r="AC1009" i="1" s="1"/>
  <c r="AB1013" i="1"/>
  <c r="AC1013" i="1" s="1"/>
  <c r="AB1017" i="1"/>
  <c r="AB21" i="1"/>
  <c r="AC21" i="1" s="1"/>
  <c r="AB468" i="1"/>
  <c r="AC468" i="1" s="1"/>
  <c r="AB707" i="1"/>
  <c r="AC707" i="1" s="1"/>
  <c r="AB803" i="1"/>
  <c r="AB867" i="1"/>
  <c r="AC867" i="1" s="1"/>
  <c r="AB884" i="1"/>
  <c r="AC884" i="1" s="1"/>
  <c r="AB896" i="1"/>
  <c r="AB908" i="1"/>
  <c r="AB916" i="1"/>
  <c r="AC916" i="1" s="1"/>
  <c r="AB928" i="1"/>
  <c r="AC928" i="1" s="1"/>
  <c r="AB940" i="1"/>
  <c r="AC940" i="1" s="1"/>
  <c r="AB952" i="1"/>
  <c r="AB964" i="1"/>
  <c r="AC964" i="1" s="1"/>
  <c r="AB976" i="1"/>
  <c r="AC976" i="1" s="1"/>
  <c r="AB984" i="1"/>
  <c r="AC984" i="1" s="1"/>
  <c r="AB996" i="1"/>
  <c r="AB1008" i="1"/>
  <c r="AC1008" i="1" s="1"/>
  <c r="AB1020" i="1"/>
  <c r="AC1020" i="1" s="1"/>
  <c r="AB149" i="1"/>
  <c r="AC149" i="1" s="1"/>
  <c r="AB372" i="1"/>
  <c r="AC372" i="1" s="1"/>
  <c r="AB436" i="1"/>
  <c r="AC436" i="1" s="1"/>
  <c r="AB500" i="1"/>
  <c r="AC500" i="1" s="1"/>
  <c r="AB564" i="1"/>
  <c r="AC564" i="1" s="1"/>
  <c r="AB619" i="1"/>
  <c r="AB635" i="1"/>
  <c r="AC635" i="1" s="1"/>
  <c r="AB651" i="1"/>
  <c r="AB667" i="1"/>
  <c r="AB683" i="1"/>
  <c r="AB699" i="1"/>
  <c r="AC699" i="1" s="1"/>
  <c r="AB715" i="1"/>
  <c r="AB731" i="1"/>
  <c r="AB747" i="1"/>
  <c r="AB763" i="1"/>
  <c r="AC763" i="1" s="1"/>
  <c r="AB779" i="1"/>
  <c r="AB795" i="1"/>
  <c r="AB811" i="1"/>
  <c r="AB827" i="1"/>
  <c r="AC827" i="1" s="1"/>
  <c r="AB843" i="1"/>
  <c r="AB859" i="1"/>
  <c r="AB874" i="1"/>
  <c r="AB878" i="1"/>
  <c r="AB882" i="1"/>
  <c r="AB886" i="1"/>
  <c r="AB890" i="1"/>
  <c r="AB894" i="1"/>
  <c r="AB898" i="1"/>
  <c r="AB902" i="1"/>
  <c r="AB906" i="1"/>
  <c r="AB910" i="1"/>
  <c r="AB914" i="1"/>
  <c r="AB918" i="1"/>
  <c r="AB922" i="1"/>
  <c r="AB926" i="1"/>
  <c r="AB930" i="1"/>
  <c r="AB934" i="1"/>
  <c r="AB938" i="1"/>
  <c r="AB942" i="1"/>
  <c r="AB946" i="1"/>
  <c r="AB950" i="1"/>
  <c r="AB954" i="1"/>
  <c r="AB958" i="1"/>
  <c r="AB962" i="1"/>
  <c r="AB966" i="1"/>
  <c r="AB970" i="1"/>
  <c r="AB974" i="1"/>
  <c r="AB978" i="1"/>
  <c r="AB982" i="1"/>
  <c r="AB986" i="1"/>
  <c r="AB990" i="1"/>
  <c r="AB994" i="1"/>
  <c r="AB998" i="1"/>
  <c r="AB1002" i="1"/>
  <c r="AB1006" i="1"/>
  <c r="AB1010" i="1"/>
  <c r="AB1014" i="1"/>
  <c r="AB1018" i="1"/>
  <c r="AB404" i="1"/>
  <c r="AC404" i="1" s="1"/>
  <c r="AB532" i="1"/>
  <c r="AC532" i="1" s="1"/>
  <c r="AB627" i="1"/>
  <c r="AC627" i="1" s="1"/>
  <c r="AB659" i="1"/>
  <c r="AB691" i="1"/>
  <c r="AC691" i="1" s="1"/>
  <c r="AB739" i="1"/>
  <c r="AC739" i="1" s="1"/>
  <c r="AB771" i="1"/>
  <c r="AC771" i="1" s="1"/>
  <c r="AB819" i="1"/>
  <c r="AB851" i="1"/>
  <c r="AC851" i="1" s="1"/>
  <c r="AB880" i="1"/>
  <c r="AC880" i="1" s="1"/>
  <c r="AB892" i="1"/>
  <c r="AC892" i="1" s="1"/>
  <c r="AB900" i="1"/>
  <c r="AB912" i="1"/>
  <c r="AC912" i="1" s="1"/>
  <c r="AB924" i="1"/>
  <c r="AC924" i="1" s="1"/>
  <c r="AB936" i="1"/>
  <c r="AC936" i="1" s="1"/>
  <c r="AB948" i="1"/>
  <c r="AB960" i="1"/>
  <c r="AC960" i="1" s="1"/>
  <c r="AB972" i="1"/>
  <c r="AC972" i="1" s="1"/>
  <c r="AB988" i="1"/>
  <c r="AC988" i="1" s="1"/>
  <c r="AB1000" i="1"/>
  <c r="AB1012" i="1"/>
  <c r="AC1012" i="1" s="1"/>
  <c r="AB213" i="1"/>
  <c r="AC213" i="1" s="1"/>
  <c r="AB388" i="1"/>
  <c r="AC388" i="1" s="1"/>
  <c r="AB452" i="1"/>
  <c r="AC452" i="1" s="1"/>
  <c r="AB516" i="1"/>
  <c r="AC516" i="1" s="1"/>
  <c r="AB580" i="1"/>
  <c r="AC580" i="1" s="1"/>
  <c r="AB623" i="1"/>
  <c r="AB639" i="1"/>
  <c r="AB655" i="1"/>
  <c r="AC655" i="1" s="1"/>
  <c r="AB671" i="1"/>
  <c r="AC671" i="1" s="1"/>
  <c r="AB687" i="1"/>
  <c r="AB703" i="1"/>
  <c r="AC703" i="1" s="1"/>
  <c r="AB719" i="1"/>
  <c r="AC719" i="1" s="1"/>
  <c r="AB735" i="1"/>
  <c r="AC735" i="1" s="1"/>
  <c r="AB751" i="1"/>
  <c r="AB767" i="1"/>
  <c r="AB783" i="1"/>
  <c r="AC783" i="1" s="1"/>
  <c r="AB799" i="1"/>
  <c r="AC799" i="1" s="1"/>
  <c r="AB815" i="1"/>
  <c r="AB831" i="1"/>
  <c r="AB847" i="1"/>
  <c r="AC847" i="1" s="1"/>
  <c r="AB863" i="1"/>
  <c r="AC863" i="1" s="1"/>
  <c r="AB875" i="1"/>
  <c r="AB879" i="1"/>
  <c r="AC879" i="1" s="1"/>
  <c r="AB883" i="1"/>
  <c r="AC883" i="1" s="1"/>
  <c r="AB887" i="1"/>
  <c r="AB891" i="1"/>
  <c r="AB895" i="1"/>
  <c r="AB899" i="1"/>
  <c r="AC899" i="1" s="1"/>
  <c r="AB903" i="1"/>
  <c r="AB907" i="1"/>
  <c r="AB911" i="1"/>
  <c r="AB915" i="1"/>
  <c r="AC915" i="1" s="1"/>
  <c r="AB919" i="1"/>
  <c r="AB923" i="1"/>
  <c r="AB927" i="1"/>
  <c r="AC927" i="1" s="1"/>
  <c r="AB931" i="1"/>
  <c r="AC931" i="1" s="1"/>
  <c r="AB935" i="1"/>
  <c r="AB939" i="1"/>
  <c r="AB943" i="1"/>
  <c r="AB947" i="1"/>
  <c r="AC947" i="1" s="1"/>
  <c r="AB951" i="1"/>
  <c r="AB955" i="1"/>
  <c r="AB959" i="1"/>
  <c r="AB963" i="1"/>
  <c r="AC963" i="1" s="1"/>
  <c r="AB967" i="1"/>
  <c r="AB971" i="1"/>
  <c r="AB975" i="1"/>
  <c r="AB979" i="1"/>
  <c r="AC979" i="1" s="1"/>
  <c r="AB983" i="1"/>
  <c r="AB987" i="1"/>
  <c r="AB991" i="1"/>
  <c r="AC991" i="1" s="1"/>
  <c r="AB995" i="1"/>
  <c r="AC995" i="1" s="1"/>
  <c r="AB999" i="1"/>
  <c r="AB1003" i="1"/>
  <c r="AB1007" i="1"/>
  <c r="AB1011" i="1"/>
  <c r="AC1011" i="1" s="1"/>
  <c r="AB1015" i="1"/>
  <c r="AB1019" i="1"/>
  <c r="AB277" i="1"/>
  <c r="AC277" i="1" s="1"/>
  <c r="AB596" i="1"/>
  <c r="AB643" i="1"/>
  <c r="AC643" i="1" s="1"/>
  <c r="AB675" i="1"/>
  <c r="AC675" i="1" s="1"/>
  <c r="AB723" i="1"/>
  <c r="AC723" i="1" s="1"/>
  <c r="AB755" i="1"/>
  <c r="AC755" i="1" s="1"/>
  <c r="AB787" i="1"/>
  <c r="AC787" i="1" s="1"/>
  <c r="AB835" i="1"/>
  <c r="AC835" i="1" s="1"/>
  <c r="AB876" i="1"/>
  <c r="AB888" i="1"/>
  <c r="AB904" i="1"/>
  <c r="AB920" i="1"/>
  <c r="AC920" i="1" s="1"/>
  <c r="AB932" i="1"/>
  <c r="AB944" i="1"/>
  <c r="AC944" i="1" s="1"/>
  <c r="AB956" i="1"/>
  <c r="AC956" i="1" s="1"/>
  <c r="AB968" i="1"/>
  <c r="AC968" i="1" s="1"/>
  <c r="AB980" i="1"/>
  <c r="AB992" i="1"/>
  <c r="AC992" i="1" s="1"/>
  <c r="AB1004" i="1"/>
  <c r="AC1004" i="1" s="1"/>
  <c r="AB1016" i="1"/>
  <c r="AC1016" i="1" s="1"/>
  <c r="AC33" i="1"/>
  <c r="AC41" i="1"/>
  <c r="AC81" i="1"/>
  <c r="AC93" i="1"/>
  <c r="AC105" i="1"/>
  <c r="AC145" i="1"/>
  <c r="AC165" i="1"/>
  <c r="AC169" i="1"/>
  <c r="AC173" i="1"/>
  <c r="AC177" i="1"/>
  <c r="AC221" i="1"/>
  <c r="AC233" i="1"/>
  <c r="AC261" i="1"/>
  <c r="AC273" i="1"/>
  <c r="AC297" i="1"/>
  <c r="AC305" i="1"/>
  <c r="AC309" i="1"/>
  <c r="AC349" i="1"/>
  <c r="AC377" i="1"/>
  <c r="AC385" i="1"/>
  <c r="AC409" i="1"/>
  <c r="AC413" i="1"/>
  <c r="AC417" i="1"/>
  <c r="AC425" i="1"/>
  <c r="AC441" i="1"/>
  <c r="AC449" i="1"/>
  <c r="AC473" i="1"/>
  <c r="AC477" i="1"/>
  <c r="AC489" i="1"/>
  <c r="AC32" i="1"/>
  <c r="AC144" i="1"/>
  <c r="AC176" i="1"/>
  <c r="AC256" i="1"/>
  <c r="AC280" i="1"/>
  <c r="AC304" i="1"/>
  <c r="AC356" i="1"/>
  <c r="AC416" i="1"/>
  <c r="AC22" i="1"/>
  <c r="AC42" i="1"/>
  <c r="AC54" i="1"/>
  <c r="AC70" i="1"/>
  <c r="AC74" i="1"/>
  <c r="AC86" i="1"/>
  <c r="AC102" i="1"/>
  <c r="AC106" i="1"/>
  <c r="AC118" i="1"/>
  <c r="AC134" i="1"/>
  <c r="AC138" i="1"/>
  <c r="AC150" i="1"/>
  <c r="AC170" i="1"/>
  <c r="AC182" i="1"/>
  <c r="AC198" i="1"/>
  <c r="AC202" i="1"/>
  <c r="AC214" i="1"/>
  <c r="AC234" i="1"/>
  <c r="AC246" i="1"/>
  <c r="AC266" i="1"/>
  <c r="AC278" i="1"/>
  <c r="AC298" i="1"/>
  <c r="AC310" i="1"/>
  <c r="AC326" i="1"/>
  <c r="AC330" i="1"/>
  <c r="AC342" i="1"/>
  <c r="AC362" i="1"/>
  <c r="AC390" i="1"/>
  <c r="AC394" i="1"/>
  <c r="AC406" i="1"/>
  <c r="AC422" i="1"/>
  <c r="AC426" i="1"/>
  <c r="AC454" i="1"/>
  <c r="AC458" i="1"/>
  <c r="AC470" i="1"/>
  <c r="AC486" i="1"/>
  <c r="AC490" i="1"/>
  <c r="AC48" i="1"/>
  <c r="AC56" i="1"/>
  <c r="AC68" i="1"/>
  <c r="AC80" i="1"/>
  <c r="AC128" i="1"/>
  <c r="AC200" i="1"/>
  <c r="AC240" i="1"/>
  <c r="AC312" i="1"/>
  <c r="AC364" i="1"/>
  <c r="AC412" i="1"/>
  <c r="AC440" i="1"/>
  <c r="AC476" i="1"/>
  <c r="AC23" i="1"/>
  <c r="AC35" i="1"/>
  <c r="AC51" i="1"/>
  <c r="AC55" i="1"/>
  <c r="AC67" i="1"/>
  <c r="AC87" i="1"/>
  <c r="AC99" i="1"/>
  <c r="AC115" i="1"/>
  <c r="AC119" i="1"/>
  <c r="AC131" i="1"/>
  <c r="AC151" i="1"/>
  <c r="AC163" i="1"/>
  <c r="AC183" i="1"/>
  <c r="AC195" i="1"/>
  <c r="AC215" i="1"/>
  <c r="AC227" i="1"/>
  <c r="AC243" i="1"/>
  <c r="AC247" i="1"/>
  <c r="AC259" i="1"/>
  <c r="AC279" i="1"/>
  <c r="AC291" i="1"/>
  <c r="AC307" i="1"/>
  <c r="AC311" i="1"/>
  <c r="AC323" i="1"/>
  <c r="AC355" i="1"/>
  <c r="AC371" i="1"/>
  <c r="AC403" i="1"/>
  <c r="AC419" i="1"/>
  <c r="AC423" i="1"/>
  <c r="AC435" i="1"/>
  <c r="AC455" i="1"/>
  <c r="AC467" i="1"/>
  <c r="AC487" i="1"/>
  <c r="AC499" i="1"/>
  <c r="AC112" i="1"/>
  <c r="AC136" i="1"/>
  <c r="AC208" i="1"/>
  <c r="AC260" i="1"/>
  <c r="AC272" i="1"/>
  <c r="AC336" i="1"/>
  <c r="AC384" i="1"/>
  <c r="AC456" i="1"/>
  <c r="AF992" i="1" l="1"/>
  <c r="AU992" i="1" s="1"/>
  <c r="AT992" i="1"/>
  <c r="AF963" i="1"/>
  <c r="AU963" i="1" s="1"/>
  <c r="AT963" i="1"/>
  <c r="AF847" i="1"/>
  <c r="AU847" i="1" s="1"/>
  <c r="AT847" i="1"/>
  <c r="AF960" i="1"/>
  <c r="AU960" i="1" s="1"/>
  <c r="AT960" i="1"/>
  <c r="AF827" i="1"/>
  <c r="AU827" i="1" s="1"/>
  <c r="AT827" i="1"/>
  <c r="AF916" i="1"/>
  <c r="AU916" i="1" s="1"/>
  <c r="AT916" i="1"/>
  <c r="AF925" i="1"/>
  <c r="AU925" i="1" s="1"/>
  <c r="AT925" i="1"/>
  <c r="AF866" i="1"/>
  <c r="AU866" i="1" s="1"/>
  <c r="AT866" i="1"/>
  <c r="AF802" i="1"/>
  <c r="AU802" i="1" s="1"/>
  <c r="AT802" i="1"/>
  <c r="AF738" i="1"/>
  <c r="AU738" i="1" s="1"/>
  <c r="AT738" i="1"/>
  <c r="AF706" i="1"/>
  <c r="AU706" i="1" s="1"/>
  <c r="AT706" i="1"/>
  <c r="AF642" i="1"/>
  <c r="AU642" i="1" s="1"/>
  <c r="AT642" i="1"/>
  <c r="AF592" i="1"/>
  <c r="AU592" i="1" s="1"/>
  <c r="AT592" i="1"/>
  <c r="AF864" i="1"/>
  <c r="AU864" i="1" s="1"/>
  <c r="AT864" i="1"/>
  <c r="AF832" i="1"/>
  <c r="AU832" i="1" s="1"/>
  <c r="AT832" i="1"/>
  <c r="AF800" i="1"/>
  <c r="AU800" i="1" s="1"/>
  <c r="AT800" i="1"/>
  <c r="AF768" i="1"/>
  <c r="AU768" i="1" s="1"/>
  <c r="AT768" i="1"/>
  <c r="AF736" i="1"/>
  <c r="AU736" i="1" s="1"/>
  <c r="AT736" i="1"/>
  <c r="AF704" i="1"/>
  <c r="AU704" i="1" s="1"/>
  <c r="AT704" i="1"/>
  <c r="AF640" i="1"/>
  <c r="AU640" i="1" s="1"/>
  <c r="AT640" i="1"/>
  <c r="AF584" i="1"/>
  <c r="AU584" i="1" s="1"/>
  <c r="AT584" i="1"/>
  <c r="AF554" i="1"/>
  <c r="AU554" i="1" s="1"/>
  <c r="AT554" i="1"/>
  <c r="AF525" i="1"/>
  <c r="AU525" i="1" s="1"/>
  <c r="AT525" i="1"/>
  <c r="AF755" i="1"/>
  <c r="AU755" i="1" s="1"/>
  <c r="AT755" i="1"/>
  <c r="AF947" i="1"/>
  <c r="AU947" i="1" s="1"/>
  <c r="AT947" i="1"/>
  <c r="AF783" i="1"/>
  <c r="AU783" i="1" s="1"/>
  <c r="AT783" i="1"/>
  <c r="AF912" i="1"/>
  <c r="AU912" i="1" s="1"/>
  <c r="AT912" i="1"/>
  <c r="AF763" i="1"/>
  <c r="AU763" i="1" s="1"/>
  <c r="AT763" i="1"/>
  <c r="AF909" i="1"/>
  <c r="AU909" i="1" s="1"/>
  <c r="AT909" i="1"/>
  <c r="AF850" i="1"/>
  <c r="AU850" i="1" s="1"/>
  <c r="AT850" i="1"/>
  <c r="AF786" i="1"/>
  <c r="AU786" i="1" s="1"/>
  <c r="AT786" i="1"/>
  <c r="AF722" i="1"/>
  <c r="AU722" i="1" s="1"/>
  <c r="AT722" i="1"/>
  <c r="AF690" i="1"/>
  <c r="AU690" i="1" s="1"/>
  <c r="AT690" i="1"/>
  <c r="AF626" i="1"/>
  <c r="AU626" i="1" s="1"/>
  <c r="AT626" i="1"/>
  <c r="AF848" i="1"/>
  <c r="AU848" i="1" s="1"/>
  <c r="AT848" i="1"/>
  <c r="AF816" i="1"/>
  <c r="AU816" i="1" s="1"/>
  <c r="AT816" i="1"/>
  <c r="AF784" i="1"/>
  <c r="AU784" i="1" s="1"/>
  <c r="AT784" i="1"/>
  <c r="AF752" i="1"/>
  <c r="AU752" i="1" s="1"/>
  <c r="AT752" i="1"/>
  <c r="AF720" i="1"/>
  <c r="AU720" i="1" s="1"/>
  <c r="AT720" i="1"/>
  <c r="AF688" i="1"/>
  <c r="AU688" i="1" s="1"/>
  <c r="AT688" i="1"/>
  <c r="AF656" i="1"/>
  <c r="AU656" i="1" s="1"/>
  <c r="AT656" i="1"/>
  <c r="AF520" i="1"/>
  <c r="AU520" i="1" s="1"/>
  <c r="AT520" i="1"/>
  <c r="AF602" i="1"/>
  <c r="AU602" i="1" s="1"/>
  <c r="AT602" i="1"/>
  <c r="AF586" i="1"/>
  <c r="AU586" i="1" s="1"/>
  <c r="AT586" i="1"/>
  <c r="AF570" i="1"/>
  <c r="AU570" i="1" s="1"/>
  <c r="AT570" i="1"/>
  <c r="AF538" i="1"/>
  <c r="AU538" i="1" s="1"/>
  <c r="AT538" i="1"/>
  <c r="AF522" i="1"/>
  <c r="AU522" i="1" s="1"/>
  <c r="AT522" i="1"/>
  <c r="AF506" i="1"/>
  <c r="AU506" i="1" s="1"/>
  <c r="AT506" i="1"/>
  <c r="AF605" i="1"/>
  <c r="AU605" i="1" s="1"/>
  <c r="AT605" i="1"/>
  <c r="AF589" i="1"/>
  <c r="AU589" i="1" s="1"/>
  <c r="AT589" i="1"/>
  <c r="AF573" i="1"/>
  <c r="AU573" i="1" s="1"/>
  <c r="AT573" i="1"/>
  <c r="AF557" i="1"/>
  <c r="AU557" i="1" s="1"/>
  <c r="AT557" i="1"/>
  <c r="AF541" i="1"/>
  <c r="AU541" i="1" s="1"/>
  <c r="AT541" i="1"/>
  <c r="AF509" i="1"/>
  <c r="AU509" i="1" s="1"/>
  <c r="AT509" i="1"/>
  <c r="AF723" i="1"/>
  <c r="AU723" i="1" s="1"/>
  <c r="AT723" i="1"/>
  <c r="AF991" i="1"/>
  <c r="AU991" i="1" s="1"/>
  <c r="AT991" i="1"/>
  <c r="AF927" i="1"/>
  <c r="AU927" i="1" s="1"/>
  <c r="AT927" i="1"/>
  <c r="AF879" i="1"/>
  <c r="AU879" i="1" s="1"/>
  <c r="AT879" i="1"/>
  <c r="AF703" i="1"/>
  <c r="AU703" i="1" s="1"/>
  <c r="AT703" i="1"/>
  <c r="AF1011" i="1"/>
  <c r="AU1011" i="1" s="1"/>
  <c r="AT1011" i="1"/>
  <c r="AF979" i="1"/>
  <c r="AU979" i="1" s="1"/>
  <c r="AT979" i="1"/>
  <c r="AF931" i="1"/>
  <c r="AU931" i="1" s="1"/>
  <c r="AT931" i="1"/>
  <c r="AF883" i="1"/>
  <c r="AU883" i="1" s="1"/>
  <c r="AT883" i="1"/>
  <c r="AF655" i="1"/>
  <c r="AU655" i="1" s="1"/>
  <c r="AT655" i="1"/>
  <c r="AF1012" i="1"/>
  <c r="AU1012" i="1" s="1"/>
  <c r="AT1012" i="1"/>
  <c r="AF691" i="1"/>
  <c r="AU691" i="1" s="1"/>
  <c r="AT691" i="1"/>
  <c r="AF699" i="1"/>
  <c r="AU699" i="1" s="1"/>
  <c r="AT699" i="1"/>
  <c r="AF1008" i="1"/>
  <c r="AU1008" i="1" s="1"/>
  <c r="AT1008" i="1"/>
  <c r="AF867" i="1"/>
  <c r="AU867" i="1" s="1"/>
  <c r="AT867" i="1"/>
  <c r="AF989" i="1"/>
  <c r="AU989" i="1" s="1"/>
  <c r="AT989" i="1"/>
  <c r="AF941" i="1"/>
  <c r="AU941" i="1" s="1"/>
  <c r="AT941" i="1"/>
  <c r="AF877" i="1"/>
  <c r="AU877" i="1" s="1"/>
  <c r="AT877" i="1"/>
  <c r="AF834" i="1"/>
  <c r="AU834" i="1" s="1"/>
  <c r="AT834" i="1"/>
  <c r="AF770" i="1"/>
  <c r="AU770" i="1" s="1"/>
  <c r="AT770" i="1"/>
  <c r="AF674" i="1"/>
  <c r="AU674" i="1" s="1"/>
  <c r="AT674" i="1"/>
  <c r="AF1016" i="1"/>
  <c r="AU1016" i="1" s="1"/>
  <c r="AT1016" i="1"/>
  <c r="AF968" i="1"/>
  <c r="AU968" i="1" s="1"/>
  <c r="AT968" i="1"/>
  <c r="AF920" i="1"/>
  <c r="AU920" i="1" s="1"/>
  <c r="AT920" i="1"/>
  <c r="AF835" i="1"/>
  <c r="AU835" i="1" s="1"/>
  <c r="AT835" i="1"/>
  <c r="AF675" i="1"/>
  <c r="AU675" i="1" s="1"/>
  <c r="AT675" i="1"/>
  <c r="AF988" i="1"/>
  <c r="AU988" i="1" s="1"/>
  <c r="AT988" i="1"/>
  <c r="AF936" i="1"/>
  <c r="AU936" i="1" s="1"/>
  <c r="AT936" i="1"/>
  <c r="AF892" i="1"/>
  <c r="AU892" i="1" s="1"/>
  <c r="AT892" i="1"/>
  <c r="AF771" i="1"/>
  <c r="AU771" i="1" s="1"/>
  <c r="AT771" i="1"/>
  <c r="AF627" i="1"/>
  <c r="AU627" i="1" s="1"/>
  <c r="AT627" i="1"/>
  <c r="AF564" i="1"/>
  <c r="AU564" i="1" s="1"/>
  <c r="AT564" i="1"/>
  <c r="AF984" i="1"/>
  <c r="AU984" i="1" s="1"/>
  <c r="AT984" i="1"/>
  <c r="AF940" i="1"/>
  <c r="AU940" i="1" s="1"/>
  <c r="AT940" i="1"/>
  <c r="AF707" i="1"/>
  <c r="AU707" i="1" s="1"/>
  <c r="AT707" i="1"/>
  <c r="AF1013" i="1"/>
  <c r="AU1013" i="1" s="1"/>
  <c r="AT1013" i="1"/>
  <c r="AF997" i="1"/>
  <c r="AU997" i="1" s="1"/>
  <c r="AT997" i="1"/>
  <c r="AF981" i="1"/>
  <c r="AU981" i="1" s="1"/>
  <c r="AT981" i="1"/>
  <c r="AF965" i="1"/>
  <c r="AU965" i="1" s="1"/>
  <c r="AT965" i="1"/>
  <c r="AF949" i="1"/>
  <c r="AU949" i="1" s="1"/>
  <c r="AT949" i="1"/>
  <c r="AF933" i="1"/>
  <c r="AU933" i="1" s="1"/>
  <c r="AT933" i="1"/>
  <c r="AF917" i="1"/>
  <c r="AU917" i="1" s="1"/>
  <c r="AT917" i="1"/>
  <c r="AF901" i="1"/>
  <c r="AU901" i="1" s="1"/>
  <c r="AT901" i="1"/>
  <c r="AF885" i="1"/>
  <c r="AU885" i="1" s="1"/>
  <c r="AT885" i="1"/>
  <c r="AF858" i="1"/>
  <c r="AU858" i="1" s="1"/>
  <c r="AT858" i="1"/>
  <c r="AF842" i="1"/>
  <c r="AU842" i="1" s="1"/>
  <c r="AT842" i="1"/>
  <c r="AF826" i="1"/>
  <c r="AU826" i="1" s="1"/>
  <c r="AT826" i="1"/>
  <c r="AF810" i="1"/>
  <c r="AU810" i="1" s="1"/>
  <c r="AT810" i="1"/>
  <c r="AF794" i="1"/>
  <c r="AU794" i="1" s="1"/>
  <c r="AT794" i="1"/>
  <c r="AF778" i="1"/>
  <c r="AU778" i="1" s="1"/>
  <c r="AT778" i="1"/>
  <c r="AF762" i="1"/>
  <c r="AU762" i="1" s="1"/>
  <c r="AT762" i="1"/>
  <c r="AF746" i="1"/>
  <c r="AU746" i="1" s="1"/>
  <c r="AT746" i="1"/>
  <c r="AF730" i="1"/>
  <c r="AU730" i="1" s="1"/>
  <c r="AT730" i="1"/>
  <c r="AF714" i="1"/>
  <c r="AU714" i="1" s="1"/>
  <c r="AT714" i="1"/>
  <c r="AF698" i="1"/>
  <c r="AU698" i="1" s="1"/>
  <c r="AT698" i="1"/>
  <c r="AF682" i="1"/>
  <c r="AU682" i="1" s="1"/>
  <c r="AT682" i="1"/>
  <c r="AF666" i="1"/>
  <c r="AU666" i="1" s="1"/>
  <c r="AT666" i="1"/>
  <c r="AF650" i="1"/>
  <c r="AU650" i="1" s="1"/>
  <c r="AT650" i="1"/>
  <c r="AF634" i="1"/>
  <c r="AU634" i="1" s="1"/>
  <c r="AT634" i="1"/>
  <c r="AF618" i="1"/>
  <c r="AU618" i="1" s="1"/>
  <c r="AT618" i="1"/>
  <c r="AF728" i="1"/>
  <c r="AU728" i="1" s="1"/>
  <c r="AT728" i="1"/>
  <c r="AF680" i="1"/>
  <c r="AU680" i="1" s="1"/>
  <c r="AT680" i="1"/>
  <c r="AF632" i="1"/>
  <c r="AU632" i="1" s="1"/>
  <c r="AT632" i="1"/>
  <c r="AF613" i="1"/>
  <c r="AU613" i="1" s="1"/>
  <c r="AT613" i="1"/>
  <c r="AF597" i="1"/>
  <c r="AU597" i="1" s="1"/>
  <c r="AT597" i="1"/>
  <c r="AF581" i="1"/>
  <c r="AU581" i="1" s="1"/>
  <c r="AT581" i="1"/>
  <c r="AF565" i="1"/>
  <c r="AU565" i="1" s="1"/>
  <c r="AT565" i="1"/>
  <c r="AF549" i="1"/>
  <c r="AU549" i="1" s="1"/>
  <c r="AT549" i="1"/>
  <c r="AF533" i="1"/>
  <c r="AU533" i="1" s="1"/>
  <c r="AT533" i="1"/>
  <c r="AF517" i="1"/>
  <c r="AU517" i="1" s="1"/>
  <c r="AT517" i="1"/>
  <c r="AF944" i="1"/>
  <c r="AU944" i="1" s="1"/>
  <c r="AT944" i="1"/>
  <c r="AF995" i="1"/>
  <c r="AU995" i="1" s="1"/>
  <c r="AT995" i="1"/>
  <c r="AF915" i="1"/>
  <c r="AU915" i="1" s="1"/>
  <c r="AT915" i="1"/>
  <c r="AF899" i="1"/>
  <c r="AU899" i="1" s="1"/>
  <c r="AT899" i="1"/>
  <c r="AF719" i="1"/>
  <c r="AU719" i="1" s="1"/>
  <c r="AT719" i="1"/>
  <c r="AF516" i="1"/>
  <c r="AU516" i="1" s="1"/>
  <c r="AT516" i="1"/>
  <c r="AF851" i="1"/>
  <c r="AU851" i="1" s="1"/>
  <c r="AT851" i="1"/>
  <c r="AF635" i="1"/>
  <c r="AU635" i="1" s="1"/>
  <c r="AT635" i="1"/>
  <c r="AF964" i="1"/>
  <c r="AU964" i="1" s="1"/>
  <c r="AT964" i="1"/>
  <c r="AF1005" i="1"/>
  <c r="AU1005" i="1" s="1"/>
  <c r="AT1005" i="1"/>
  <c r="AF973" i="1"/>
  <c r="AU973" i="1" s="1"/>
  <c r="AT973" i="1"/>
  <c r="AF957" i="1"/>
  <c r="AU957" i="1" s="1"/>
  <c r="AT957" i="1"/>
  <c r="AF893" i="1"/>
  <c r="AU893" i="1" s="1"/>
  <c r="AT893" i="1"/>
  <c r="AF818" i="1"/>
  <c r="AU818" i="1" s="1"/>
  <c r="AT818" i="1"/>
  <c r="AF754" i="1"/>
  <c r="AU754" i="1" s="1"/>
  <c r="AT754" i="1"/>
  <c r="AF658" i="1"/>
  <c r="AU658" i="1" s="1"/>
  <c r="AT658" i="1"/>
  <c r="AF1004" i="1"/>
  <c r="AU1004" i="1" s="1"/>
  <c r="AT1004" i="1"/>
  <c r="AF956" i="1"/>
  <c r="AU956" i="1" s="1"/>
  <c r="AT956" i="1"/>
  <c r="AF787" i="1"/>
  <c r="AU787" i="1" s="1"/>
  <c r="AT787" i="1"/>
  <c r="AF643" i="1"/>
  <c r="AU643" i="1" s="1"/>
  <c r="AT643" i="1"/>
  <c r="AF863" i="1"/>
  <c r="AU863" i="1" s="1"/>
  <c r="AT863" i="1"/>
  <c r="AF799" i="1"/>
  <c r="AU799" i="1" s="1"/>
  <c r="AT799" i="1"/>
  <c r="AF735" i="1"/>
  <c r="AU735" i="1" s="1"/>
  <c r="AT735" i="1"/>
  <c r="AF671" i="1"/>
  <c r="AU671" i="1" s="1"/>
  <c r="AT671" i="1"/>
  <c r="AF580" i="1"/>
  <c r="AU580" i="1" s="1"/>
  <c r="AT580" i="1"/>
  <c r="AF972" i="1"/>
  <c r="AU972" i="1" s="1"/>
  <c r="AT972" i="1"/>
  <c r="AF924" i="1"/>
  <c r="AU924" i="1" s="1"/>
  <c r="AT924" i="1"/>
  <c r="AF880" i="1"/>
  <c r="AU880" i="1" s="1"/>
  <c r="AT880" i="1"/>
  <c r="AF739" i="1"/>
  <c r="AU739" i="1" s="1"/>
  <c r="AT739" i="1"/>
  <c r="AF532" i="1"/>
  <c r="AU532" i="1" s="1"/>
  <c r="AT532" i="1"/>
  <c r="AF1020" i="1"/>
  <c r="AU1020" i="1" s="1"/>
  <c r="AT1020" i="1"/>
  <c r="AF976" i="1"/>
  <c r="AU976" i="1" s="1"/>
  <c r="AT976" i="1"/>
  <c r="AF928" i="1"/>
  <c r="AU928" i="1" s="1"/>
  <c r="AT928" i="1"/>
  <c r="AF884" i="1"/>
  <c r="AU884" i="1" s="1"/>
  <c r="AT884" i="1"/>
  <c r="AF1009" i="1"/>
  <c r="AU1009" i="1" s="1"/>
  <c r="AT1009" i="1"/>
  <c r="AF993" i="1"/>
  <c r="AU993" i="1" s="1"/>
  <c r="AT993" i="1"/>
  <c r="AF977" i="1"/>
  <c r="AU977" i="1" s="1"/>
  <c r="AT977" i="1"/>
  <c r="AF961" i="1"/>
  <c r="AU961" i="1" s="1"/>
  <c r="AT961" i="1"/>
  <c r="AF945" i="1"/>
  <c r="AU945" i="1" s="1"/>
  <c r="AT945" i="1"/>
  <c r="AF929" i="1"/>
  <c r="AU929" i="1" s="1"/>
  <c r="AT929" i="1"/>
  <c r="AF913" i="1"/>
  <c r="AU913" i="1" s="1"/>
  <c r="AT913" i="1"/>
  <c r="AF897" i="1"/>
  <c r="AU897" i="1" s="1"/>
  <c r="AT897" i="1"/>
  <c r="AF881" i="1"/>
  <c r="AU881" i="1" s="1"/>
  <c r="AT881" i="1"/>
  <c r="AF870" i="1"/>
  <c r="AU870" i="1" s="1"/>
  <c r="AT870" i="1"/>
  <c r="AF854" i="1"/>
  <c r="AU854" i="1" s="1"/>
  <c r="AT854" i="1"/>
  <c r="AF838" i="1"/>
  <c r="AU838" i="1" s="1"/>
  <c r="AT838" i="1"/>
  <c r="AF822" i="1"/>
  <c r="AU822" i="1" s="1"/>
  <c r="AT822" i="1"/>
  <c r="AF806" i="1"/>
  <c r="AU806" i="1" s="1"/>
  <c r="AT806" i="1"/>
  <c r="AF790" i="1"/>
  <c r="AU790" i="1" s="1"/>
  <c r="AT790" i="1"/>
  <c r="AF774" i="1"/>
  <c r="AU774" i="1" s="1"/>
  <c r="AT774" i="1"/>
  <c r="AF758" i="1"/>
  <c r="AU758" i="1" s="1"/>
  <c r="AT758" i="1"/>
  <c r="AF742" i="1"/>
  <c r="AU742" i="1" s="1"/>
  <c r="AT742" i="1"/>
  <c r="AF726" i="1"/>
  <c r="AU726" i="1" s="1"/>
  <c r="AT726" i="1"/>
  <c r="AF710" i="1"/>
  <c r="AU710" i="1" s="1"/>
  <c r="AT710" i="1"/>
  <c r="AF694" i="1"/>
  <c r="AU694" i="1" s="1"/>
  <c r="AT694" i="1"/>
  <c r="AF678" i="1"/>
  <c r="AU678" i="1" s="1"/>
  <c r="AT678" i="1"/>
  <c r="AF662" i="1"/>
  <c r="AU662" i="1" s="1"/>
  <c r="AT662" i="1"/>
  <c r="AF646" i="1"/>
  <c r="AU646" i="1" s="1"/>
  <c r="AT646" i="1"/>
  <c r="AF630" i="1"/>
  <c r="AU630" i="1" s="1"/>
  <c r="AT630" i="1"/>
  <c r="AF544" i="1"/>
  <c r="AU544" i="1" s="1"/>
  <c r="AT544" i="1"/>
  <c r="AF572" i="1"/>
  <c r="AU572" i="1" s="1"/>
  <c r="AT572" i="1"/>
  <c r="AF508" i="1"/>
  <c r="AU508" i="1" s="1"/>
  <c r="AT508" i="1"/>
  <c r="AF836" i="1"/>
  <c r="AU836" i="1" s="1"/>
  <c r="AT836" i="1"/>
  <c r="AF820" i="1"/>
  <c r="AU820" i="1" s="1"/>
  <c r="AT820" i="1"/>
  <c r="AF788" i="1"/>
  <c r="AU788" i="1" s="1"/>
  <c r="AT788" i="1"/>
  <c r="AF772" i="1"/>
  <c r="AU772" i="1" s="1"/>
  <c r="AT772" i="1"/>
  <c r="AF740" i="1"/>
  <c r="AU740" i="1" s="1"/>
  <c r="AT740" i="1"/>
  <c r="AF676" i="1"/>
  <c r="AU676" i="1" s="1"/>
  <c r="AT676" i="1"/>
  <c r="AF628" i="1"/>
  <c r="AU628" i="1" s="1"/>
  <c r="AT628" i="1"/>
  <c r="AF600" i="1"/>
  <c r="AU600" i="1" s="1"/>
  <c r="AT600" i="1"/>
  <c r="AF536" i="1"/>
  <c r="AU536" i="1" s="1"/>
  <c r="AT536" i="1"/>
  <c r="AF609" i="1"/>
  <c r="AU609" i="1" s="1"/>
  <c r="AT609" i="1"/>
  <c r="AF593" i="1"/>
  <c r="AU593" i="1" s="1"/>
  <c r="AT593" i="1"/>
  <c r="AF577" i="1"/>
  <c r="AU577" i="1" s="1"/>
  <c r="AT577" i="1"/>
  <c r="AF561" i="1"/>
  <c r="AU561" i="1" s="1"/>
  <c r="AT561" i="1"/>
  <c r="AF545" i="1"/>
  <c r="AU545" i="1" s="1"/>
  <c r="AT545" i="1"/>
  <c r="AF529" i="1"/>
  <c r="AU529" i="1" s="1"/>
  <c r="AT529" i="1"/>
  <c r="AF513" i="1"/>
  <c r="AU513" i="1" s="1"/>
  <c r="AT513" i="1"/>
  <c r="AE876" i="1"/>
  <c r="AN876" i="1"/>
  <c r="AE1007" i="1"/>
  <c r="AN1007" i="1"/>
  <c r="AE959" i="1"/>
  <c r="AN959" i="1"/>
  <c r="AE911" i="1"/>
  <c r="AN911" i="1"/>
  <c r="AE831" i="1"/>
  <c r="AN831" i="1"/>
  <c r="AE639" i="1"/>
  <c r="AN639" i="1"/>
  <c r="AE900" i="1"/>
  <c r="AN900" i="1"/>
  <c r="AE819" i="1"/>
  <c r="AN819" i="1"/>
  <c r="AE659" i="1"/>
  <c r="AN659" i="1"/>
  <c r="AE1018" i="1"/>
  <c r="AN1018" i="1"/>
  <c r="AE1002" i="1"/>
  <c r="AN1002" i="1"/>
  <c r="AE986" i="1"/>
  <c r="AN986" i="1"/>
  <c r="AE970" i="1"/>
  <c r="AN970" i="1"/>
  <c r="AE954" i="1"/>
  <c r="AN954" i="1"/>
  <c r="AE938" i="1"/>
  <c r="AN938" i="1"/>
  <c r="AE922" i="1"/>
  <c r="AN922" i="1"/>
  <c r="AE906" i="1"/>
  <c r="AN906" i="1"/>
  <c r="AE890" i="1"/>
  <c r="AN890" i="1"/>
  <c r="AE874" i="1"/>
  <c r="AN874" i="1"/>
  <c r="AE811" i="1"/>
  <c r="AN811" i="1"/>
  <c r="AE683" i="1"/>
  <c r="AN683" i="1"/>
  <c r="AE996" i="1"/>
  <c r="AN996" i="1"/>
  <c r="AE952" i="1"/>
  <c r="AN952" i="1"/>
  <c r="AE908" i="1"/>
  <c r="AN908" i="1"/>
  <c r="AE803" i="1"/>
  <c r="AN803" i="1"/>
  <c r="AE1017" i="1"/>
  <c r="AN1017" i="1"/>
  <c r="AE1001" i="1"/>
  <c r="AN1001" i="1"/>
  <c r="AE985" i="1"/>
  <c r="AN985" i="1"/>
  <c r="AE969" i="1"/>
  <c r="AN969" i="1"/>
  <c r="AE953" i="1"/>
  <c r="AN953" i="1"/>
  <c r="AE937" i="1"/>
  <c r="AN937" i="1"/>
  <c r="AE921" i="1"/>
  <c r="AN921" i="1"/>
  <c r="AE905" i="1"/>
  <c r="AN905" i="1"/>
  <c r="AE889" i="1"/>
  <c r="AN889" i="1"/>
  <c r="AE871" i="1"/>
  <c r="AN871" i="1"/>
  <c r="AE807" i="1"/>
  <c r="AN807" i="1"/>
  <c r="AE743" i="1"/>
  <c r="AN743" i="1"/>
  <c r="AE679" i="1"/>
  <c r="AN679" i="1"/>
  <c r="AE612" i="1"/>
  <c r="AN612" i="1"/>
  <c r="AE862" i="1"/>
  <c r="AN862" i="1"/>
  <c r="AE846" i="1"/>
  <c r="AN846" i="1"/>
  <c r="AE830" i="1"/>
  <c r="AN830" i="1"/>
  <c r="AE814" i="1"/>
  <c r="AN814" i="1"/>
  <c r="AE798" i="1"/>
  <c r="AN798" i="1"/>
  <c r="AE782" i="1"/>
  <c r="AN782" i="1"/>
  <c r="AE766" i="1"/>
  <c r="AN766" i="1"/>
  <c r="AE750" i="1"/>
  <c r="AN750" i="1"/>
  <c r="AE734" i="1"/>
  <c r="AN734" i="1"/>
  <c r="AE718" i="1"/>
  <c r="AN718" i="1"/>
  <c r="AE702" i="1"/>
  <c r="AN702" i="1"/>
  <c r="AE686" i="1"/>
  <c r="AN686" i="1"/>
  <c r="AE670" i="1"/>
  <c r="AN670" i="1"/>
  <c r="AE654" i="1"/>
  <c r="AN654" i="1"/>
  <c r="AE638" i="1"/>
  <c r="AN638" i="1"/>
  <c r="AE622" i="1"/>
  <c r="AN622" i="1"/>
  <c r="AE576" i="1"/>
  <c r="AN576" i="1"/>
  <c r="AE512" i="1"/>
  <c r="AN512" i="1"/>
  <c r="AE869" i="1"/>
  <c r="AN869" i="1"/>
  <c r="AE853" i="1"/>
  <c r="AN853" i="1"/>
  <c r="AE837" i="1"/>
  <c r="AN837" i="1"/>
  <c r="AE821" i="1"/>
  <c r="AN821" i="1"/>
  <c r="AE805" i="1"/>
  <c r="AN805" i="1"/>
  <c r="AE789" i="1"/>
  <c r="AN789" i="1"/>
  <c r="AE773" i="1"/>
  <c r="AN773" i="1"/>
  <c r="AE757" i="1"/>
  <c r="AN757" i="1"/>
  <c r="AE741" i="1"/>
  <c r="AN741" i="1"/>
  <c r="AE725" i="1"/>
  <c r="AN725" i="1"/>
  <c r="AE709" i="1"/>
  <c r="AN709" i="1"/>
  <c r="AE693" i="1"/>
  <c r="AN693" i="1"/>
  <c r="AE677" i="1"/>
  <c r="AN677" i="1"/>
  <c r="AE661" i="1"/>
  <c r="AN661" i="1"/>
  <c r="AE645" i="1"/>
  <c r="AN645" i="1"/>
  <c r="AE629" i="1"/>
  <c r="AN629" i="1"/>
  <c r="AE604" i="1"/>
  <c r="AN604" i="1"/>
  <c r="AE540" i="1"/>
  <c r="AN540" i="1"/>
  <c r="AE860" i="1"/>
  <c r="AN860" i="1"/>
  <c r="AE844" i="1"/>
  <c r="AN844" i="1"/>
  <c r="AE828" i="1"/>
  <c r="AN828" i="1"/>
  <c r="AE812" i="1"/>
  <c r="AN812" i="1"/>
  <c r="AE796" i="1"/>
  <c r="AN796" i="1"/>
  <c r="AE780" i="1"/>
  <c r="AN780" i="1"/>
  <c r="AE764" i="1"/>
  <c r="AN764" i="1"/>
  <c r="AE748" i="1"/>
  <c r="AN748" i="1"/>
  <c r="AE732" i="1"/>
  <c r="AN732" i="1"/>
  <c r="AE716" i="1"/>
  <c r="AN716" i="1"/>
  <c r="AE700" i="1"/>
  <c r="AN700" i="1"/>
  <c r="AE684" i="1"/>
  <c r="AN684" i="1"/>
  <c r="AE668" i="1"/>
  <c r="AN668" i="1"/>
  <c r="AE652" i="1"/>
  <c r="AN652" i="1"/>
  <c r="AE636" i="1"/>
  <c r="AN636" i="1"/>
  <c r="AE620" i="1"/>
  <c r="AN620" i="1"/>
  <c r="AE568" i="1"/>
  <c r="AN568" i="1"/>
  <c r="AE504" i="1"/>
  <c r="AN504" i="1"/>
  <c r="AE611" i="1"/>
  <c r="AN611" i="1"/>
  <c r="AE595" i="1"/>
  <c r="AN595" i="1"/>
  <c r="AE579" i="1"/>
  <c r="AN579" i="1"/>
  <c r="AE563" i="1"/>
  <c r="AN563" i="1"/>
  <c r="AE547" i="1"/>
  <c r="AN547" i="1"/>
  <c r="AE531" i="1"/>
  <c r="AN531" i="1"/>
  <c r="AE515" i="1"/>
  <c r="AN515" i="1"/>
  <c r="AE614" i="1"/>
  <c r="AN614" i="1"/>
  <c r="AE598" i="1"/>
  <c r="AN598" i="1"/>
  <c r="AE582" i="1"/>
  <c r="AN582" i="1"/>
  <c r="AE566" i="1"/>
  <c r="AN566" i="1"/>
  <c r="AE550" i="1"/>
  <c r="AN550" i="1"/>
  <c r="AE534" i="1"/>
  <c r="AN534" i="1"/>
  <c r="AE518" i="1"/>
  <c r="AN518" i="1"/>
  <c r="AE502" i="1"/>
  <c r="AN502" i="1"/>
  <c r="AE601" i="1"/>
  <c r="AN601" i="1"/>
  <c r="AE585" i="1"/>
  <c r="AN585" i="1"/>
  <c r="AE569" i="1"/>
  <c r="AN569" i="1"/>
  <c r="AE553" i="1"/>
  <c r="AN553" i="1"/>
  <c r="AE537" i="1"/>
  <c r="AN537" i="1"/>
  <c r="AE521" i="1"/>
  <c r="AN521" i="1"/>
  <c r="AE505" i="1"/>
  <c r="AN505" i="1"/>
  <c r="AF712" i="1"/>
  <c r="AU712" i="1" s="1"/>
  <c r="AT712" i="1"/>
  <c r="AF660" i="1"/>
  <c r="AU660" i="1" s="1"/>
  <c r="AT660" i="1"/>
  <c r="AC612" i="1"/>
  <c r="AC819" i="1"/>
  <c r="AC803" i="1"/>
  <c r="AC659" i="1"/>
  <c r="AC611" i="1"/>
  <c r="AC595" i="1"/>
  <c r="AC579" i="1"/>
  <c r="AC563" i="1"/>
  <c r="AC547" i="1"/>
  <c r="AC531" i="1"/>
  <c r="AC515" i="1"/>
  <c r="AC876" i="1"/>
  <c r="AC828" i="1"/>
  <c r="AC1018" i="1"/>
  <c r="AC1002" i="1"/>
  <c r="AC986" i="1"/>
  <c r="AC970" i="1"/>
  <c r="AC954" i="1"/>
  <c r="AC938" i="1"/>
  <c r="AC922" i="1"/>
  <c r="AC906" i="1"/>
  <c r="AC890" i="1"/>
  <c r="AC874" i="1"/>
  <c r="AC780" i="1"/>
  <c r="AC869" i="1"/>
  <c r="AC853" i="1"/>
  <c r="AC837" i="1"/>
  <c r="AC821" i="1"/>
  <c r="AC805" i="1"/>
  <c r="AC789" i="1"/>
  <c r="AC773" i="1"/>
  <c r="AC757" i="1"/>
  <c r="AC741" i="1"/>
  <c r="AC725" i="1"/>
  <c r="AC709" i="1"/>
  <c r="AC693" i="1"/>
  <c r="AC677" i="1"/>
  <c r="AC661" i="1"/>
  <c r="AC645" i="1"/>
  <c r="AC629" i="1"/>
  <c r="AE932" i="1"/>
  <c r="AN932" i="1"/>
  <c r="AE975" i="1"/>
  <c r="AN975" i="1"/>
  <c r="AE943" i="1"/>
  <c r="AN943" i="1"/>
  <c r="AE895" i="1"/>
  <c r="AN895" i="1"/>
  <c r="AE767" i="1"/>
  <c r="AN767" i="1"/>
  <c r="AE1000" i="1"/>
  <c r="AN1000" i="1"/>
  <c r="AE747" i="1"/>
  <c r="AN747" i="1"/>
  <c r="AE1016" i="1"/>
  <c r="AN1016" i="1"/>
  <c r="AE968" i="1"/>
  <c r="AN968" i="1"/>
  <c r="AE920" i="1"/>
  <c r="AN920" i="1"/>
  <c r="AE835" i="1"/>
  <c r="AN835" i="1"/>
  <c r="AE675" i="1"/>
  <c r="AN675" i="1"/>
  <c r="AE1019" i="1"/>
  <c r="AN1019" i="1"/>
  <c r="AE1003" i="1"/>
  <c r="AN1003" i="1"/>
  <c r="AE987" i="1"/>
  <c r="AN987" i="1"/>
  <c r="AE971" i="1"/>
  <c r="AN971" i="1"/>
  <c r="AE955" i="1"/>
  <c r="AN955" i="1"/>
  <c r="AE939" i="1"/>
  <c r="AN939" i="1"/>
  <c r="AE923" i="1"/>
  <c r="AN923" i="1"/>
  <c r="AE907" i="1"/>
  <c r="AN907" i="1"/>
  <c r="AE891" i="1"/>
  <c r="AN891" i="1"/>
  <c r="AE875" i="1"/>
  <c r="AN875" i="1"/>
  <c r="AE815" i="1"/>
  <c r="AN815" i="1"/>
  <c r="AE751" i="1"/>
  <c r="AN751" i="1"/>
  <c r="AE687" i="1"/>
  <c r="AN687" i="1"/>
  <c r="AE623" i="1"/>
  <c r="AN623" i="1"/>
  <c r="AE988" i="1"/>
  <c r="AN988" i="1"/>
  <c r="AE936" i="1"/>
  <c r="AN936" i="1"/>
  <c r="AE892" i="1"/>
  <c r="AN892" i="1"/>
  <c r="AE771" i="1"/>
  <c r="AN771" i="1"/>
  <c r="AE627" i="1"/>
  <c r="AN627" i="1"/>
  <c r="AE1014" i="1"/>
  <c r="AN1014" i="1"/>
  <c r="AE998" i="1"/>
  <c r="AN998" i="1"/>
  <c r="AE982" i="1"/>
  <c r="AN982" i="1"/>
  <c r="AE966" i="1"/>
  <c r="AN966" i="1"/>
  <c r="AE950" i="1"/>
  <c r="AN950" i="1"/>
  <c r="AE934" i="1"/>
  <c r="AN934" i="1"/>
  <c r="AE918" i="1"/>
  <c r="AN918" i="1"/>
  <c r="AE902" i="1"/>
  <c r="AN902" i="1"/>
  <c r="AE886" i="1"/>
  <c r="AN886" i="1"/>
  <c r="AE859" i="1"/>
  <c r="AN859" i="1"/>
  <c r="AE795" i="1"/>
  <c r="AN795" i="1"/>
  <c r="AE731" i="1"/>
  <c r="AN731" i="1"/>
  <c r="AE667" i="1"/>
  <c r="AN667" i="1"/>
  <c r="AE564" i="1"/>
  <c r="AN564" i="1"/>
  <c r="AE984" i="1"/>
  <c r="AN984" i="1"/>
  <c r="AE940" i="1"/>
  <c r="AN940" i="1"/>
  <c r="AE896" i="1"/>
  <c r="AN896" i="1"/>
  <c r="AE707" i="1"/>
  <c r="AN707" i="1"/>
  <c r="AE1013" i="1"/>
  <c r="AN1013" i="1"/>
  <c r="AE997" i="1"/>
  <c r="AN997" i="1"/>
  <c r="AE981" i="1"/>
  <c r="AN981" i="1"/>
  <c r="AE965" i="1"/>
  <c r="AN965" i="1"/>
  <c r="AE949" i="1"/>
  <c r="AN949" i="1"/>
  <c r="AE933" i="1"/>
  <c r="AN933" i="1"/>
  <c r="AE917" i="1"/>
  <c r="AN917" i="1"/>
  <c r="AE901" i="1"/>
  <c r="AN901" i="1"/>
  <c r="AE885" i="1"/>
  <c r="AN885" i="1"/>
  <c r="AE855" i="1"/>
  <c r="AN855" i="1"/>
  <c r="AE791" i="1"/>
  <c r="AN791" i="1"/>
  <c r="AE727" i="1"/>
  <c r="AN727" i="1"/>
  <c r="AE663" i="1"/>
  <c r="AN663" i="1"/>
  <c r="AE548" i="1"/>
  <c r="AN548" i="1"/>
  <c r="AE858" i="1"/>
  <c r="AN858" i="1"/>
  <c r="AE842" i="1"/>
  <c r="AN842" i="1"/>
  <c r="AE826" i="1"/>
  <c r="AN826" i="1"/>
  <c r="AE810" i="1"/>
  <c r="AN810" i="1"/>
  <c r="AE794" i="1"/>
  <c r="AN794" i="1"/>
  <c r="AE778" i="1"/>
  <c r="AN778" i="1"/>
  <c r="AE762" i="1"/>
  <c r="AN762" i="1"/>
  <c r="AE746" i="1"/>
  <c r="AN746" i="1"/>
  <c r="AE730" i="1"/>
  <c r="AN730" i="1"/>
  <c r="AE714" i="1"/>
  <c r="AN714" i="1"/>
  <c r="AE698" i="1"/>
  <c r="AN698" i="1"/>
  <c r="AE682" i="1"/>
  <c r="AN682" i="1"/>
  <c r="AE666" i="1"/>
  <c r="AN666" i="1"/>
  <c r="AE650" i="1"/>
  <c r="AN650" i="1"/>
  <c r="AE634" i="1"/>
  <c r="AN634" i="1"/>
  <c r="AE618" i="1"/>
  <c r="AN618" i="1"/>
  <c r="AE560" i="1"/>
  <c r="AN560" i="1"/>
  <c r="AE865" i="1"/>
  <c r="AN865" i="1"/>
  <c r="AE849" i="1"/>
  <c r="AN849" i="1"/>
  <c r="AE833" i="1"/>
  <c r="AN833" i="1"/>
  <c r="AE817" i="1"/>
  <c r="AN817" i="1"/>
  <c r="AE801" i="1"/>
  <c r="AN801" i="1"/>
  <c r="AE785" i="1"/>
  <c r="AN785" i="1"/>
  <c r="AE769" i="1"/>
  <c r="AN769" i="1"/>
  <c r="AE753" i="1"/>
  <c r="AN753" i="1"/>
  <c r="AE737" i="1"/>
  <c r="AN737" i="1"/>
  <c r="AE721" i="1"/>
  <c r="AN721" i="1"/>
  <c r="AE705" i="1"/>
  <c r="AN705" i="1"/>
  <c r="AE689" i="1"/>
  <c r="AN689" i="1"/>
  <c r="AE673" i="1"/>
  <c r="AN673" i="1"/>
  <c r="AE657" i="1"/>
  <c r="AN657" i="1"/>
  <c r="AE641" i="1"/>
  <c r="AN641" i="1"/>
  <c r="AE625" i="1"/>
  <c r="AN625" i="1"/>
  <c r="AE588" i="1"/>
  <c r="AN588" i="1"/>
  <c r="AE524" i="1"/>
  <c r="AN524" i="1"/>
  <c r="AE872" i="1"/>
  <c r="AN872" i="1"/>
  <c r="AE856" i="1"/>
  <c r="AN856" i="1"/>
  <c r="AE840" i="1"/>
  <c r="AN840" i="1"/>
  <c r="AE824" i="1"/>
  <c r="AN824" i="1"/>
  <c r="AE808" i="1"/>
  <c r="AN808" i="1"/>
  <c r="AE792" i="1"/>
  <c r="AN792" i="1"/>
  <c r="AE776" i="1"/>
  <c r="AN776" i="1"/>
  <c r="AE760" i="1"/>
  <c r="AN760" i="1"/>
  <c r="AE744" i="1"/>
  <c r="AN744" i="1"/>
  <c r="AE728" i="1"/>
  <c r="AN728" i="1"/>
  <c r="AE712" i="1"/>
  <c r="AN712" i="1"/>
  <c r="AE696" i="1"/>
  <c r="AN696" i="1"/>
  <c r="AE680" i="1"/>
  <c r="AN680" i="1"/>
  <c r="AE664" i="1"/>
  <c r="AN664" i="1"/>
  <c r="AE648" i="1"/>
  <c r="AN648" i="1"/>
  <c r="AE632" i="1"/>
  <c r="AN632" i="1"/>
  <c r="AE616" i="1"/>
  <c r="AN616" i="1"/>
  <c r="AE552" i="1"/>
  <c r="AN552" i="1"/>
  <c r="AE607" i="1"/>
  <c r="AN607" i="1"/>
  <c r="AE591" i="1"/>
  <c r="AN591" i="1"/>
  <c r="AE575" i="1"/>
  <c r="AN575" i="1"/>
  <c r="AE559" i="1"/>
  <c r="AN559" i="1"/>
  <c r="AE543" i="1"/>
  <c r="AN543" i="1"/>
  <c r="AE527" i="1"/>
  <c r="AN527" i="1"/>
  <c r="AE511" i="1"/>
  <c r="AN511" i="1"/>
  <c r="AE610" i="1"/>
  <c r="AN610" i="1"/>
  <c r="AE594" i="1"/>
  <c r="AN594" i="1"/>
  <c r="AE578" i="1"/>
  <c r="AN578" i="1"/>
  <c r="AE562" i="1"/>
  <c r="AN562" i="1"/>
  <c r="AE546" i="1"/>
  <c r="AN546" i="1"/>
  <c r="AE530" i="1"/>
  <c r="AN530" i="1"/>
  <c r="AE514" i="1"/>
  <c r="AN514" i="1"/>
  <c r="AE613" i="1"/>
  <c r="AN613" i="1"/>
  <c r="AE597" i="1"/>
  <c r="AN597" i="1"/>
  <c r="AE581" i="1"/>
  <c r="AN581" i="1"/>
  <c r="AE565" i="1"/>
  <c r="AN565" i="1"/>
  <c r="AE549" i="1"/>
  <c r="AN549" i="1"/>
  <c r="AE533" i="1"/>
  <c r="AN533" i="1"/>
  <c r="AE517" i="1"/>
  <c r="AN517" i="1"/>
  <c r="AC700" i="1"/>
  <c r="AC648" i="1"/>
  <c r="AC552" i="1"/>
  <c r="AC1007" i="1"/>
  <c r="AC975" i="1"/>
  <c r="AC959" i="1"/>
  <c r="AC943" i="1"/>
  <c r="AC911" i="1"/>
  <c r="AC895" i="1"/>
  <c r="AC831" i="1"/>
  <c r="AC815" i="1"/>
  <c r="AC767" i="1"/>
  <c r="AC751" i="1"/>
  <c r="AC687" i="1"/>
  <c r="AC639" i="1"/>
  <c r="AC623" i="1"/>
  <c r="AC607" i="1"/>
  <c r="AC591" i="1"/>
  <c r="AC575" i="1"/>
  <c r="AC559" i="1"/>
  <c r="AC543" i="1"/>
  <c r="AC527" i="1"/>
  <c r="AC511" i="1"/>
  <c r="AC908" i="1"/>
  <c r="AC1014" i="1"/>
  <c r="AC998" i="1"/>
  <c r="AC982" i="1"/>
  <c r="AC966" i="1"/>
  <c r="AC950" i="1"/>
  <c r="AC934" i="1"/>
  <c r="AC918" i="1"/>
  <c r="AC902" i="1"/>
  <c r="AC886" i="1"/>
  <c r="AC614" i="1"/>
  <c r="AC598" i="1"/>
  <c r="AC582" i="1"/>
  <c r="AC566" i="1"/>
  <c r="AC550" i="1"/>
  <c r="AC534" i="1"/>
  <c r="AC518" i="1"/>
  <c r="AC502" i="1"/>
  <c r="AC872" i="1"/>
  <c r="AC716" i="1"/>
  <c r="AC668" i="1"/>
  <c r="AC620" i="1"/>
  <c r="AC524" i="1"/>
  <c r="AC865" i="1"/>
  <c r="AC849" i="1"/>
  <c r="AC833" i="1"/>
  <c r="AC817" i="1"/>
  <c r="AC801" i="1"/>
  <c r="AC785" i="1"/>
  <c r="AC769" i="1"/>
  <c r="AC753" i="1"/>
  <c r="AC737" i="1"/>
  <c r="AC721" i="1"/>
  <c r="AC705" i="1"/>
  <c r="AC689" i="1"/>
  <c r="AC673" i="1"/>
  <c r="AC657" i="1"/>
  <c r="AC641" i="1"/>
  <c r="AC625" i="1"/>
  <c r="AE980" i="1"/>
  <c r="AN980" i="1"/>
  <c r="AE723" i="1"/>
  <c r="AN723" i="1"/>
  <c r="AE991" i="1"/>
  <c r="AN991" i="1"/>
  <c r="AE927" i="1"/>
  <c r="AN927" i="1"/>
  <c r="AE879" i="1"/>
  <c r="AN879" i="1"/>
  <c r="AE703" i="1"/>
  <c r="AN703" i="1"/>
  <c r="AE948" i="1"/>
  <c r="AN948" i="1"/>
  <c r="AE619" i="1"/>
  <c r="AN619" i="1"/>
  <c r="AE1004" i="1"/>
  <c r="AN1004" i="1"/>
  <c r="AE956" i="1"/>
  <c r="AN956" i="1"/>
  <c r="AE904" i="1"/>
  <c r="AN904" i="1"/>
  <c r="AE787" i="1"/>
  <c r="AN787" i="1"/>
  <c r="AE643" i="1"/>
  <c r="AN643" i="1"/>
  <c r="AE1015" i="1"/>
  <c r="AN1015" i="1"/>
  <c r="AE999" i="1"/>
  <c r="AN999" i="1"/>
  <c r="AE983" i="1"/>
  <c r="AN983" i="1"/>
  <c r="AE967" i="1"/>
  <c r="AN967" i="1"/>
  <c r="AE951" i="1"/>
  <c r="AN951" i="1"/>
  <c r="AE935" i="1"/>
  <c r="AN935" i="1"/>
  <c r="AE919" i="1"/>
  <c r="AN919" i="1"/>
  <c r="AE903" i="1"/>
  <c r="AN903" i="1"/>
  <c r="AE887" i="1"/>
  <c r="AN887" i="1"/>
  <c r="AE863" i="1"/>
  <c r="AN863" i="1"/>
  <c r="AE799" i="1"/>
  <c r="AN799" i="1"/>
  <c r="AE735" i="1"/>
  <c r="AN735" i="1"/>
  <c r="AE671" i="1"/>
  <c r="AN671" i="1"/>
  <c r="AE580" i="1"/>
  <c r="AN580" i="1"/>
  <c r="AE972" i="1"/>
  <c r="AN972" i="1"/>
  <c r="AE924" i="1"/>
  <c r="AN924" i="1"/>
  <c r="AE880" i="1"/>
  <c r="AN880" i="1"/>
  <c r="AE739" i="1"/>
  <c r="AN739" i="1"/>
  <c r="AE532" i="1"/>
  <c r="AN532" i="1"/>
  <c r="AE1010" i="1"/>
  <c r="AN1010" i="1"/>
  <c r="AE994" i="1"/>
  <c r="AN994" i="1"/>
  <c r="AE978" i="1"/>
  <c r="AN978" i="1"/>
  <c r="AE962" i="1"/>
  <c r="AN962" i="1"/>
  <c r="AE946" i="1"/>
  <c r="AN946" i="1"/>
  <c r="AE930" i="1"/>
  <c r="AN930" i="1"/>
  <c r="AE914" i="1"/>
  <c r="AN914" i="1"/>
  <c r="AE898" i="1"/>
  <c r="AN898" i="1"/>
  <c r="AE882" i="1"/>
  <c r="AN882" i="1"/>
  <c r="AE843" i="1"/>
  <c r="AN843" i="1"/>
  <c r="AE779" i="1"/>
  <c r="AN779" i="1"/>
  <c r="AE715" i="1"/>
  <c r="AN715" i="1"/>
  <c r="AE651" i="1"/>
  <c r="AN651" i="1"/>
  <c r="AE1020" i="1"/>
  <c r="AN1020" i="1"/>
  <c r="AE976" i="1"/>
  <c r="AN976" i="1"/>
  <c r="AE928" i="1"/>
  <c r="AN928" i="1"/>
  <c r="AE884" i="1"/>
  <c r="AN884" i="1"/>
  <c r="AE1009" i="1"/>
  <c r="AN1009" i="1"/>
  <c r="AE993" i="1"/>
  <c r="AN993" i="1"/>
  <c r="AE977" i="1"/>
  <c r="AN977" i="1"/>
  <c r="AE961" i="1"/>
  <c r="AN961" i="1"/>
  <c r="AE945" i="1"/>
  <c r="AN945" i="1"/>
  <c r="AE929" i="1"/>
  <c r="AN929" i="1"/>
  <c r="AE913" i="1"/>
  <c r="AN913" i="1"/>
  <c r="AE897" i="1"/>
  <c r="AN897" i="1"/>
  <c r="AE881" i="1"/>
  <c r="AN881" i="1"/>
  <c r="AE839" i="1"/>
  <c r="AN839" i="1"/>
  <c r="AE775" i="1"/>
  <c r="AN775" i="1"/>
  <c r="AE711" i="1"/>
  <c r="AN711" i="1"/>
  <c r="AE647" i="1"/>
  <c r="AN647" i="1"/>
  <c r="AE870" i="1"/>
  <c r="AN870" i="1"/>
  <c r="AE854" i="1"/>
  <c r="AN854" i="1"/>
  <c r="AE838" i="1"/>
  <c r="AN838" i="1"/>
  <c r="AE822" i="1"/>
  <c r="AN822" i="1"/>
  <c r="AE806" i="1"/>
  <c r="AN806" i="1"/>
  <c r="AE790" i="1"/>
  <c r="AN790" i="1"/>
  <c r="AE774" i="1"/>
  <c r="AN774" i="1"/>
  <c r="AE758" i="1"/>
  <c r="AN758" i="1"/>
  <c r="AE742" i="1"/>
  <c r="AN742" i="1"/>
  <c r="AE726" i="1"/>
  <c r="AN726" i="1"/>
  <c r="AE710" i="1"/>
  <c r="AN710" i="1"/>
  <c r="AE694" i="1"/>
  <c r="AN694" i="1"/>
  <c r="AE678" i="1"/>
  <c r="AN678" i="1"/>
  <c r="AE662" i="1"/>
  <c r="AN662" i="1"/>
  <c r="AE646" i="1"/>
  <c r="AN646" i="1"/>
  <c r="AE630" i="1"/>
  <c r="AN630" i="1"/>
  <c r="AE608" i="1"/>
  <c r="AN608" i="1"/>
  <c r="AE544" i="1"/>
  <c r="AN544" i="1"/>
  <c r="AE861" i="1"/>
  <c r="AN861" i="1"/>
  <c r="AE845" i="1"/>
  <c r="AN845" i="1"/>
  <c r="AE829" i="1"/>
  <c r="AN829" i="1"/>
  <c r="AE813" i="1"/>
  <c r="AN813" i="1"/>
  <c r="AE797" i="1"/>
  <c r="AN797" i="1"/>
  <c r="AE781" i="1"/>
  <c r="AN781" i="1"/>
  <c r="AE765" i="1"/>
  <c r="AN765" i="1"/>
  <c r="AE749" i="1"/>
  <c r="AN749" i="1"/>
  <c r="AE733" i="1"/>
  <c r="AN733" i="1"/>
  <c r="AE717" i="1"/>
  <c r="AN717" i="1"/>
  <c r="AE701" i="1"/>
  <c r="AN701" i="1"/>
  <c r="AE685" i="1"/>
  <c r="AN685" i="1"/>
  <c r="AE669" i="1"/>
  <c r="AN669" i="1"/>
  <c r="AE653" i="1"/>
  <c r="AN653" i="1"/>
  <c r="AE637" i="1"/>
  <c r="AN637" i="1"/>
  <c r="AE621" i="1"/>
  <c r="AN621" i="1"/>
  <c r="AE572" i="1"/>
  <c r="AN572" i="1"/>
  <c r="AE508" i="1"/>
  <c r="AN508" i="1"/>
  <c r="AE868" i="1"/>
  <c r="AN868" i="1"/>
  <c r="AE852" i="1"/>
  <c r="AN852" i="1"/>
  <c r="AE836" i="1"/>
  <c r="AN836" i="1"/>
  <c r="AE820" i="1"/>
  <c r="AN820" i="1"/>
  <c r="AE804" i="1"/>
  <c r="AN804" i="1"/>
  <c r="AE788" i="1"/>
  <c r="AN788" i="1"/>
  <c r="AE772" i="1"/>
  <c r="AN772" i="1"/>
  <c r="AE756" i="1"/>
  <c r="AN756" i="1"/>
  <c r="AE740" i="1"/>
  <c r="AN740" i="1"/>
  <c r="AE724" i="1"/>
  <c r="AN724" i="1"/>
  <c r="AE708" i="1"/>
  <c r="AN708" i="1"/>
  <c r="AE692" i="1"/>
  <c r="AN692" i="1"/>
  <c r="AE676" i="1"/>
  <c r="AN676" i="1"/>
  <c r="AE660" i="1"/>
  <c r="AN660" i="1"/>
  <c r="AE644" i="1"/>
  <c r="AN644" i="1"/>
  <c r="AE628" i="1"/>
  <c r="AN628" i="1"/>
  <c r="AE600" i="1"/>
  <c r="AN600" i="1"/>
  <c r="AE536" i="1"/>
  <c r="AN536" i="1"/>
  <c r="AE603" i="1"/>
  <c r="AN603" i="1"/>
  <c r="AE587" i="1"/>
  <c r="AN587" i="1"/>
  <c r="AE571" i="1"/>
  <c r="AN571" i="1"/>
  <c r="AE555" i="1"/>
  <c r="AN555" i="1"/>
  <c r="AE539" i="1"/>
  <c r="AN539" i="1"/>
  <c r="AE523" i="1"/>
  <c r="AN523" i="1"/>
  <c r="AE507" i="1"/>
  <c r="AN507" i="1"/>
  <c r="AE606" i="1"/>
  <c r="AN606" i="1"/>
  <c r="AE590" i="1"/>
  <c r="AN590" i="1"/>
  <c r="AE574" i="1"/>
  <c r="AN574" i="1"/>
  <c r="AE558" i="1"/>
  <c r="AN558" i="1"/>
  <c r="AE542" i="1"/>
  <c r="AN542" i="1"/>
  <c r="AE526" i="1"/>
  <c r="AN526" i="1"/>
  <c r="AE510" i="1"/>
  <c r="AN510" i="1"/>
  <c r="AE609" i="1"/>
  <c r="AN609" i="1"/>
  <c r="AE593" i="1"/>
  <c r="AN593" i="1"/>
  <c r="AE577" i="1"/>
  <c r="AN577" i="1"/>
  <c r="AE561" i="1"/>
  <c r="AN561" i="1"/>
  <c r="AE545" i="1"/>
  <c r="AN545" i="1"/>
  <c r="AE529" i="1"/>
  <c r="AN529" i="1"/>
  <c r="AE513" i="1"/>
  <c r="AN513" i="1"/>
  <c r="AC868" i="1"/>
  <c r="AC824" i="1"/>
  <c r="AC776" i="1"/>
  <c r="AC732" i="1"/>
  <c r="AC684" i="1"/>
  <c r="AC636" i="1"/>
  <c r="AC588" i="1"/>
  <c r="AC540" i="1"/>
  <c r="AC1019" i="1"/>
  <c r="AC1003" i="1"/>
  <c r="AC987" i="1"/>
  <c r="AC971" i="1"/>
  <c r="AC955" i="1"/>
  <c r="AC939" i="1"/>
  <c r="AC923" i="1"/>
  <c r="AC907" i="1"/>
  <c r="AC891" i="1"/>
  <c r="AC875" i="1"/>
  <c r="AC859" i="1"/>
  <c r="AC843" i="1"/>
  <c r="AC811" i="1"/>
  <c r="AC795" i="1"/>
  <c r="AC779" i="1"/>
  <c r="AC747" i="1"/>
  <c r="AC731" i="1"/>
  <c r="AC715" i="1"/>
  <c r="AC683" i="1"/>
  <c r="AC667" i="1"/>
  <c r="AC651" i="1"/>
  <c r="AC619" i="1"/>
  <c r="AC603" i="1"/>
  <c r="AC587" i="1"/>
  <c r="AC571" i="1"/>
  <c r="AC555" i="1"/>
  <c r="AC539" i="1"/>
  <c r="AC523" i="1"/>
  <c r="AC507" i="1"/>
  <c r="AC896" i="1"/>
  <c r="AC852" i="1"/>
  <c r="AC804" i="1"/>
  <c r="AC760" i="1"/>
  <c r="AC708" i="1"/>
  <c r="AC664" i="1"/>
  <c r="AC616" i="1"/>
  <c r="AC568" i="1"/>
  <c r="AC1010" i="1"/>
  <c r="AC994" i="1"/>
  <c r="AC978" i="1"/>
  <c r="AC962" i="1"/>
  <c r="AC946" i="1"/>
  <c r="AC930" i="1"/>
  <c r="AC914" i="1"/>
  <c r="AC898" i="1"/>
  <c r="AC882" i="1"/>
  <c r="AC610" i="1"/>
  <c r="AC594" i="1"/>
  <c r="AC578" i="1"/>
  <c r="AC562" i="1"/>
  <c r="AC546" i="1"/>
  <c r="AC530" i="1"/>
  <c r="AC514" i="1"/>
  <c r="AC860" i="1"/>
  <c r="AC808" i="1"/>
  <c r="AC756" i="1"/>
  <c r="AC608" i="1"/>
  <c r="AC560" i="1"/>
  <c r="AC512" i="1"/>
  <c r="AC861" i="1"/>
  <c r="AC845" i="1"/>
  <c r="AC829" i="1"/>
  <c r="AC813" i="1"/>
  <c r="AC797" i="1"/>
  <c r="AC781" i="1"/>
  <c r="AC765" i="1"/>
  <c r="AC749" i="1"/>
  <c r="AC733" i="1"/>
  <c r="AC717" i="1"/>
  <c r="AC701" i="1"/>
  <c r="AC685" i="1"/>
  <c r="AC669" i="1"/>
  <c r="AC653" i="1"/>
  <c r="AC637" i="1"/>
  <c r="AC621" i="1"/>
  <c r="AE992" i="1"/>
  <c r="AN992" i="1"/>
  <c r="AE944" i="1"/>
  <c r="AN944" i="1"/>
  <c r="AE888" i="1"/>
  <c r="AN888" i="1"/>
  <c r="AE755" i="1"/>
  <c r="AN755" i="1"/>
  <c r="AE596" i="1"/>
  <c r="AN596" i="1"/>
  <c r="AE1011" i="1"/>
  <c r="AN1011" i="1"/>
  <c r="AE995" i="1"/>
  <c r="AN995" i="1"/>
  <c r="AE979" i="1"/>
  <c r="AN979" i="1"/>
  <c r="AE963" i="1"/>
  <c r="AN963" i="1"/>
  <c r="AE947" i="1"/>
  <c r="AN947" i="1"/>
  <c r="AE931" i="1"/>
  <c r="AN931" i="1"/>
  <c r="AE915" i="1"/>
  <c r="AN915" i="1"/>
  <c r="AE899" i="1"/>
  <c r="AN899" i="1"/>
  <c r="AE883" i="1"/>
  <c r="AN883" i="1"/>
  <c r="AE847" i="1"/>
  <c r="AN847" i="1"/>
  <c r="AE783" i="1"/>
  <c r="AN783" i="1"/>
  <c r="AE719" i="1"/>
  <c r="AN719" i="1"/>
  <c r="AE655" i="1"/>
  <c r="AN655" i="1"/>
  <c r="AE516" i="1"/>
  <c r="AN516" i="1"/>
  <c r="AE1012" i="1"/>
  <c r="AN1012" i="1"/>
  <c r="AE960" i="1"/>
  <c r="AN960" i="1"/>
  <c r="AE912" i="1"/>
  <c r="AN912" i="1"/>
  <c r="AE851" i="1"/>
  <c r="AN851" i="1"/>
  <c r="AE691" i="1"/>
  <c r="AN691" i="1"/>
  <c r="AE1006" i="1"/>
  <c r="AN1006" i="1"/>
  <c r="AE990" i="1"/>
  <c r="AN990" i="1"/>
  <c r="AE974" i="1"/>
  <c r="AN974" i="1"/>
  <c r="AE958" i="1"/>
  <c r="AN958" i="1"/>
  <c r="AE942" i="1"/>
  <c r="AN942" i="1"/>
  <c r="AE926" i="1"/>
  <c r="AN926" i="1"/>
  <c r="AE910" i="1"/>
  <c r="AN910" i="1"/>
  <c r="AE894" i="1"/>
  <c r="AN894" i="1"/>
  <c r="AE878" i="1"/>
  <c r="AN878" i="1"/>
  <c r="AE827" i="1"/>
  <c r="AN827" i="1"/>
  <c r="AE763" i="1"/>
  <c r="AN763" i="1"/>
  <c r="AE699" i="1"/>
  <c r="AN699" i="1"/>
  <c r="AE635" i="1"/>
  <c r="AN635" i="1"/>
  <c r="AE1008" i="1"/>
  <c r="AN1008" i="1"/>
  <c r="AE964" i="1"/>
  <c r="AN964" i="1"/>
  <c r="AE916" i="1"/>
  <c r="AN916" i="1"/>
  <c r="AE867" i="1"/>
  <c r="AN867" i="1"/>
  <c r="AE1005" i="1"/>
  <c r="AN1005" i="1"/>
  <c r="AE989" i="1"/>
  <c r="AN989" i="1"/>
  <c r="AE973" i="1"/>
  <c r="AN973" i="1"/>
  <c r="AE957" i="1"/>
  <c r="AN957" i="1"/>
  <c r="AE941" i="1"/>
  <c r="AN941" i="1"/>
  <c r="AE925" i="1"/>
  <c r="AN925" i="1"/>
  <c r="AE909" i="1"/>
  <c r="AN909" i="1"/>
  <c r="AE893" i="1"/>
  <c r="AN893" i="1"/>
  <c r="AE877" i="1"/>
  <c r="AN877" i="1"/>
  <c r="AE823" i="1"/>
  <c r="AN823" i="1"/>
  <c r="AE759" i="1"/>
  <c r="AN759" i="1"/>
  <c r="AE695" i="1"/>
  <c r="AN695" i="1"/>
  <c r="AE631" i="1"/>
  <c r="AN631" i="1"/>
  <c r="AE866" i="1"/>
  <c r="AN866" i="1"/>
  <c r="AE850" i="1"/>
  <c r="AN850" i="1"/>
  <c r="AE834" i="1"/>
  <c r="AN834" i="1"/>
  <c r="AE818" i="1"/>
  <c r="AN818" i="1"/>
  <c r="AE802" i="1"/>
  <c r="AN802" i="1"/>
  <c r="AE786" i="1"/>
  <c r="AN786" i="1"/>
  <c r="AE770" i="1"/>
  <c r="AN770" i="1"/>
  <c r="AE754" i="1"/>
  <c r="AN754" i="1"/>
  <c r="AE738" i="1"/>
  <c r="AN738" i="1"/>
  <c r="AE722" i="1"/>
  <c r="AN722" i="1"/>
  <c r="AE706" i="1"/>
  <c r="AN706" i="1"/>
  <c r="AE690" i="1"/>
  <c r="AN690" i="1"/>
  <c r="AE674" i="1"/>
  <c r="AN674" i="1"/>
  <c r="AE658" i="1"/>
  <c r="AN658" i="1"/>
  <c r="AE642" i="1"/>
  <c r="AN642" i="1"/>
  <c r="AE626" i="1"/>
  <c r="AN626" i="1"/>
  <c r="AE592" i="1"/>
  <c r="AN592" i="1"/>
  <c r="AE528" i="1"/>
  <c r="AN528" i="1"/>
  <c r="AE873" i="1"/>
  <c r="AN873" i="1"/>
  <c r="AE857" i="1"/>
  <c r="AN857" i="1"/>
  <c r="AE841" i="1"/>
  <c r="AN841" i="1"/>
  <c r="AE825" i="1"/>
  <c r="AN825" i="1"/>
  <c r="AE809" i="1"/>
  <c r="AN809" i="1"/>
  <c r="AE793" i="1"/>
  <c r="AN793" i="1"/>
  <c r="AE777" i="1"/>
  <c r="AN777" i="1"/>
  <c r="AE761" i="1"/>
  <c r="AN761" i="1"/>
  <c r="AE745" i="1"/>
  <c r="AN745" i="1"/>
  <c r="AE729" i="1"/>
  <c r="AN729" i="1"/>
  <c r="AE713" i="1"/>
  <c r="AN713" i="1"/>
  <c r="AE697" i="1"/>
  <c r="AN697" i="1"/>
  <c r="AE681" i="1"/>
  <c r="AN681" i="1"/>
  <c r="AE665" i="1"/>
  <c r="AN665" i="1"/>
  <c r="AE649" i="1"/>
  <c r="AN649" i="1"/>
  <c r="AE633" i="1"/>
  <c r="AN633" i="1"/>
  <c r="AE617" i="1"/>
  <c r="AN617" i="1"/>
  <c r="AE556" i="1"/>
  <c r="AN556" i="1"/>
  <c r="AE864" i="1"/>
  <c r="AN864" i="1"/>
  <c r="AE848" i="1"/>
  <c r="AN848" i="1"/>
  <c r="AE832" i="1"/>
  <c r="AN832" i="1"/>
  <c r="AE816" i="1"/>
  <c r="AN816" i="1"/>
  <c r="AE800" i="1"/>
  <c r="AN800" i="1"/>
  <c r="AE784" i="1"/>
  <c r="AN784" i="1"/>
  <c r="AE768" i="1"/>
  <c r="AN768" i="1"/>
  <c r="AE752" i="1"/>
  <c r="AN752" i="1"/>
  <c r="AE736" i="1"/>
  <c r="AN736" i="1"/>
  <c r="AE720" i="1"/>
  <c r="AN720" i="1"/>
  <c r="AE704" i="1"/>
  <c r="AN704" i="1"/>
  <c r="AE688" i="1"/>
  <c r="AN688" i="1"/>
  <c r="AE672" i="1"/>
  <c r="AN672" i="1"/>
  <c r="AE656" i="1"/>
  <c r="AN656" i="1"/>
  <c r="AE640" i="1"/>
  <c r="AN640" i="1"/>
  <c r="AE624" i="1"/>
  <c r="AN624" i="1"/>
  <c r="AE584" i="1"/>
  <c r="AN584" i="1"/>
  <c r="AE520" i="1"/>
  <c r="AN520" i="1"/>
  <c r="AE615" i="1"/>
  <c r="AN615" i="1"/>
  <c r="AE599" i="1"/>
  <c r="AN599" i="1"/>
  <c r="AE583" i="1"/>
  <c r="AN583" i="1"/>
  <c r="AE567" i="1"/>
  <c r="AN567" i="1"/>
  <c r="AE551" i="1"/>
  <c r="AN551" i="1"/>
  <c r="AE535" i="1"/>
  <c r="AN535" i="1"/>
  <c r="AE519" i="1"/>
  <c r="AN519" i="1"/>
  <c r="AE503" i="1"/>
  <c r="AN503" i="1"/>
  <c r="AE602" i="1"/>
  <c r="AN602" i="1"/>
  <c r="AE586" i="1"/>
  <c r="AN586" i="1"/>
  <c r="AE570" i="1"/>
  <c r="AN570" i="1"/>
  <c r="AE554" i="1"/>
  <c r="AN554" i="1"/>
  <c r="AE538" i="1"/>
  <c r="AN538" i="1"/>
  <c r="AE522" i="1"/>
  <c r="AN522" i="1"/>
  <c r="AE506" i="1"/>
  <c r="AN506" i="1"/>
  <c r="AE605" i="1"/>
  <c r="AN605" i="1"/>
  <c r="AE589" i="1"/>
  <c r="AN589" i="1"/>
  <c r="AE573" i="1"/>
  <c r="AN573" i="1"/>
  <c r="AE557" i="1"/>
  <c r="AN557" i="1"/>
  <c r="AE541" i="1"/>
  <c r="AN541" i="1"/>
  <c r="AE525" i="1"/>
  <c r="AN525" i="1"/>
  <c r="AE509" i="1"/>
  <c r="AN509" i="1"/>
  <c r="AC996" i="1"/>
  <c r="AC948" i="1"/>
  <c r="AC904" i="1"/>
  <c r="AC856" i="1"/>
  <c r="AC812" i="1"/>
  <c r="AC764" i="1"/>
  <c r="AC724" i="1"/>
  <c r="AC672" i="1"/>
  <c r="AC624" i="1"/>
  <c r="AC576" i="1"/>
  <c r="AC528" i="1"/>
  <c r="AC1015" i="1"/>
  <c r="AC999" i="1"/>
  <c r="AC983" i="1"/>
  <c r="AC967" i="1"/>
  <c r="AC951" i="1"/>
  <c r="AC935" i="1"/>
  <c r="AC919" i="1"/>
  <c r="AC903" i="1"/>
  <c r="AC887" i="1"/>
  <c r="AC871" i="1"/>
  <c r="AC855" i="1"/>
  <c r="AC839" i="1"/>
  <c r="AC823" i="1"/>
  <c r="AC807" i="1"/>
  <c r="AC791" i="1"/>
  <c r="AC775" i="1"/>
  <c r="AC759" i="1"/>
  <c r="AC743" i="1"/>
  <c r="AC727" i="1"/>
  <c r="AC711" i="1"/>
  <c r="AC695" i="1"/>
  <c r="AC679" i="1"/>
  <c r="AC663" i="1"/>
  <c r="AC647" i="1"/>
  <c r="AC631" i="1"/>
  <c r="AC615" i="1"/>
  <c r="AC599" i="1"/>
  <c r="AC583" i="1"/>
  <c r="AC567" i="1"/>
  <c r="AC551" i="1"/>
  <c r="AC535" i="1"/>
  <c r="AC519" i="1"/>
  <c r="AC503" i="1"/>
  <c r="AC980" i="1"/>
  <c r="AC932" i="1"/>
  <c r="AC888" i="1"/>
  <c r="AC840" i="1"/>
  <c r="AC792" i="1"/>
  <c r="AC748" i="1"/>
  <c r="AC696" i="1"/>
  <c r="AC652" i="1"/>
  <c r="AC604" i="1"/>
  <c r="AC556" i="1"/>
  <c r="AC504" i="1"/>
  <c r="AC1006" i="1"/>
  <c r="AC990" i="1"/>
  <c r="AC974" i="1"/>
  <c r="AC958" i="1"/>
  <c r="AC942" i="1"/>
  <c r="AC926" i="1"/>
  <c r="AC910" i="1"/>
  <c r="AC894" i="1"/>
  <c r="AC878" i="1"/>
  <c r="AC862" i="1"/>
  <c r="AC846" i="1"/>
  <c r="AC830" i="1"/>
  <c r="AC814" i="1"/>
  <c r="AC798" i="1"/>
  <c r="AC782" i="1"/>
  <c r="AC766" i="1"/>
  <c r="AC750" i="1"/>
  <c r="AC734" i="1"/>
  <c r="AC718" i="1"/>
  <c r="AC702" i="1"/>
  <c r="AC686" i="1"/>
  <c r="AC670" i="1"/>
  <c r="AC654" i="1"/>
  <c r="AC638" i="1"/>
  <c r="AC622" i="1"/>
  <c r="AC606" i="1"/>
  <c r="AC590" i="1"/>
  <c r="AC574" i="1"/>
  <c r="AC558" i="1"/>
  <c r="AC542" i="1"/>
  <c r="AC526" i="1"/>
  <c r="AC510" i="1"/>
  <c r="AC1000" i="1"/>
  <c r="AC952" i="1"/>
  <c r="AC900" i="1"/>
  <c r="AC844" i="1"/>
  <c r="AC796" i="1"/>
  <c r="AC744" i="1"/>
  <c r="AC692" i="1"/>
  <c r="AC644" i="1"/>
  <c r="AC596" i="1"/>
  <c r="AC548" i="1"/>
  <c r="AC1017" i="1"/>
  <c r="AC1001" i="1"/>
  <c r="AC985" i="1"/>
  <c r="AC969" i="1"/>
  <c r="AC953" i="1"/>
  <c r="AC937" i="1"/>
  <c r="AC921" i="1"/>
  <c r="AC905" i="1"/>
  <c r="AC889" i="1"/>
  <c r="AC873" i="1"/>
  <c r="AC857" i="1"/>
  <c r="AC841" i="1"/>
  <c r="AC825" i="1"/>
  <c r="AC809" i="1"/>
  <c r="AC793" i="1"/>
  <c r="AC777" i="1"/>
  <c r="AC761" i="1"/>
  <c r="AC745" i="1"/>
  <c r="AC729" i="1"/>
  <c r="AC713" i="1"/>
  <c r="AC697" i="1"/>
  <c r="AC681" i="1"/>
  <c r="AC665" i="1"/>
  <c r="AC649" i="1"/>
  <c r="AC633" i="1"/>
  <c r="AC617" i="1"/>
  <c r="AC601" i="1"/>
  <c r="AC585" i="1"/>
  <c r="AC569" i="1"/>
  <c r="AC553" i="1"/>
  <c r="AC537" i="1"/>
  <c r="AC521" i="1"/>
  <c r="AC505" i="1"/>
  <c r="AF480" i="1"/>
  <c r="AU480" i="1" s="1"/>
  <c r="AT480" i="1"/>
  <c r="AF136" i="1"/>
  <c r="AU136" i="1" s="1"/>
  <c r="AT136" i="1"/>
  <c r="AF419" i="1"/>
  <c r="AU419" i="1" s="1"/>
  <c r="AT419" i="1"/>
  <c r="AF355" i="1"/>
  <c r="AU355" i="1" s="1"/>
  <c r="AT355" i="1"/>
  <c r="AF291" i="1"/>
  <c r="AU291" i="1" s="1"/>
  <c r="AT291" i="1"/>
  <c r="AF259" i="1"/>
  <c r="AU259" i="1" s="1"/>
  <c r="AT259" i="1"/>
  <c r="AF195" i="1"/>
  <c r="AU195" i="1" s="1"/>
  <c r="AT195" i="1"/>
  <c r="AF147" i="1"/>
  <c r="AU147" i="1" s="1"/>
  <c r="AT147" i="1"/>
  <c r="AF99" i="1"/>
  <c r="AU99" i="1" s="1"/>
  <c r="AT99" i="1"/>
  <c r="AF67" i="1"/>
  <c r="AU67" i="1" s="1"/>
  <c r="AT67" i="1"/>
  <c r="AF35" i="1"/>
  <c r="AU35" i="1" s="1"/>
  <c r="AT35" i="1"/>
  <c r="AF500" i="1"/>
  <c r="AU500" i="1" s="1"/>
  <c r="AT500" i="1"/>
  <c r="AF452" i="1"/>
  <c r="AU452" i="1" s="1"/>
  <c r="AT452" i="1"/>
  <c r="AF312" i="1"/>
  <c r="AU312" i="1" s="1"/>
  <c r="AT312" i="1"/>
  <c r="AF264" i="1"/>
  <c r="AU264" i="1" s="1"/>
  <c r="AT264" i="1"/>
  <c r="AF212" i="1"/>
  <c r="AU212" i="1" s="1"/>
  <c r="AT212" i="1"/>
  <c r="AF116" i="1"/>
  <c r="AU116" i="1" s="1"/>
  <c r="AT116" i="1"/>
  <c r="AF68" i="1"/>
  <c r="AU68" i="1" s="1"/>
  <c r="AT68" i="1"/>
  <c r="AF28" i="1"/>
  <c r="AU28" i="1" s="1"/>
  <c r="AT28" i="1"/>
  <c r="AF490" i="1"/>
  <c r="AU490" i="1" s="1"/>
  <c r="AT490" i="1"/>
  <c r="AF474" i="1"/>
  <c r="AU474" i="1" s="1"/>
  <c r="AT474" i="1"/>
  <c r="AF458" i="1"/>
  <c r="AU458" i="1" s="1"/>
  <c r="AT458" i="1"/>
  <c r="AF442" i="1"/>
  <c r="AU442" i="1" s="1"/>
  <c r="AT442" i="1"/>
  <c r="AF426" i="1"/>
  <c r="AU426" i="1" s="1"/>
  <c r="AT426" i="1"/>
  <c r="AF410" i="1"/>
  <c r="AU410" i="1" s="1"/>
  <c r="AT410" i="1"/>
  <c r="AF394" i="1"/>
  <c r="AU394" i="1" s="1"/>
  <c r="AT394" i="1"/>
  <c r="AF378" i="1"/>
  <c r="AU378" i="1" s="1"/>
  <c r="AT378" i="1"/>
  <c r="AF362" i="1"/>
  <c r="AU362" i="1" s="1"/>
  <c r="AT362" i="1"/>
  <c r="AF346" i="1"/>
  <c r="AU346" i="1" s="1"/>
  <c r="AT346" i="1"/>
  <c r="AF330" i="1"/>
  <c r="AU330" i="1" s="1"/>
  <c r="AT330" i="1"/>
  <c r="AF314" i="1"/>
  <c r="AU314" i="1" s="1"/>
  <c r="AT314" i="1"/>
  <c r="AF298" i="1"/>
  <c r="AU298" i="1" s="1"/>
  <c r="AT298" i="1"/>
  <c r="AF282" i="1"/>
  <c r="AU282" i="1" s="1"/>
  <c r="AT282" i="1"/>
  <c r="AF266" i="1"/>
  <c r="AU266" i="1" s="1"/>
  <c r="AT266" i="1"/>
  <c r="AF250" i="1"/>
  <c r="AU250" i="1" s="1"/>
  <c r="AT250" i="1"/>
  <c r="AF234" i="1"/>
  <c r="AU234" i="1" s="1"/>
  <c r="AT234" i="1"/>
  <c r="AF218" i="1"/>
  <c r="AU218" i="1" s="1"/>
  <c r="AT218" i="1"/>
  <c r="AF202" i="1"/>
  <c r="AU202" i="1" s="1"/>
  <c r="AT202" i="1"/>
  <c r="AF186" i="1"/>
  <c r="AU186" i="1" s="1"/>
  <c r="AT186" i="1"/>
  <c r="AF170" i="1"/>
  <c r="AU170" i="1" s="1"/>
  <c r="AT170" i="1"/>
  <c r="AF154" i="1"/>
  <c r="AU154" i="1" s="1"/>
  <c r="AT154" i="1"/>
  <c r="AF138" i="1"/>
  <c r="AU138" i="1" s="1"/>
  <c r="AT138" i="1"/>
  <c r="AF122" i="1"/>
  <c r="AU122" i="1" s="1"/>
  <c r="AT122" i="1"/>
  <c r="AF106" i="1"/>
  <c r="AU106" i="1" s="1"/>
  <c r="AT106" i="1"/>
  <c r="AF90" i="1"/>
  <c r="AU90" i="1" s="1"/>
  <c r="AT90" i="1"/>
  <c r="AF74" i="1"/>
  <c r="AU74" i="1" s="1"/>
  <c r="AT74" i="1"/>
  <c r="AF58" i="1"/>
  <c r="AU58" i="1" s="1"/>
  <c r="AT58" i="1"/>
  <c r="AF42" i="1"/>
  <c r="AU42" i="1" s="1"/>
  <c r="AT42" i="1"/>
  <c r="AF26" i="1"/>
  <c r="AU26" i="1" s="1"/>
  <c r="AT26" i="1"/>
  <c r="AF472" i="1"/>
  <c r="AU472" i="1" s="1"/>
  <c r="AT472" i="1"/>
  <c r="AF428" i="1"/>
  <c r="AU428" i="1" s="1"/>
  <c r="AT428" i="1"/>
  <c r="AF380" i="1"/>
  <c r="AU380" i="1" s="1"/>
  <c r="AT380" i="1"/>
  <c r="AF332" i="1"/>
  <c r="AU332" i="1" s="1"/>
  <c r="AT332" i="1"/>
  <c r="AF280" i="1"/>
  <c r="AU280" i="1" s="1"/>
  <c r="AT280" i="1"/>
  <c r="AF236" i="1"/>
  <c r="AU236" i="1" s="1"/>
  <c r="AT236" i="1"/>
  <c r="AF188" i="1"/>
  <c r="AU188" i="1" s="1"/>
  <c r="AT188" i="1"/>
  <c r="AF144" i="1"/>
  <c r="AU144" i="1" s="1"/>
  <c r="AT144" i="1"/>
  <c r="AF96" i="1"/>
  <c r="AU96" i="1" s="1"/>
  <c r="AT96" i="1"/>
  <c r="AF52" i="1"/>
  <c r="AU52" i="1" s="1"/>
  <c r="AT52" i="1"/>
  <c r="AF501" i="1"/>
  <c r="AU501" i="1" s="1"/>
  <c r="AT501" i="1"/>
  <c r="AF485" i="1"/>
  <c r="AU485" i="1" s="1"/>
  <c r="AT485" i="1"/>
  <c r="AF469" i="1"/>
  <c r="AU469" i="1" s="1"/>
  <c r="AT469" i="1"/>
  <c r="AF453" i="1"/>
  <c r="AU453" i="1" s="1"/>
  <c r="AT453" i="1"/>
  <c r="AF437" i="1"/>
  <c r="AU437" i="1" s="1"/>
  <c r="AT437" i="1"/>
  <c r="AF421" i="1"/>
  <c r="AU421" i="1" s="1"/>
  <c r="AT421" i="1"/>
  <c r="AF405" i="1"/>
  <c r="AU405" i="1" s="1"/>
  <c r="AT405" i="1"/>
  <c r="AF389" i="1"/>
  <c r="AU389" i="1" s="1"/>
  <c r="AT389" i="1"/>
  <c r="AF373" i="1"/>
  <c r="AU373" i="1" s="1"/>
  <c r="AT373" i="1"/>
  <c r="AF357" i="1"/>
  <c r="AU357" i="1" s="1"/>
  <c r="AT357" i="1"/>
  <c r="AF341" i="1"/>
  <c r="AU341" i="1" s="1"/>
  <c r="AT341" i="1"/>
  <c r="AF325" i="1"/>
  <c r="AU325" i="1" s="1"/>
  <c r="AT325" i="1"/>
  <c r="AF309" i="1"/>
  <c r="AU309" i="1" s="1"/>
  <c r="AT309" i="1"/>
  <c r="AF293" i="1"/>
  <c r="AU293" i="1" s="1"/>
  <c r="AT293" i="1"/>
  <c r="AF277" i="1"/>
  <c r="AU277" i="1" s="1"/>
  <c r="AT277" i="1"/>
  <c r="AF261" i="1"/>
  <c r="AU261" i="1" s="1"/>
  <c r="AT261" i="1"/>
  <c r="AF245" i="1"/>
  <c r="AU245" i="1" s="1"/>
  <c r="AT245" i="1"/>
  <c r="AF229" i="1"/>
  <c r="AU229" i="1" s="1"/>
  <c r="AT229" i="1"/>
  <c r="AF213" i="1"/>
  <c r="AU213" i="1" s="1"/>
  <c r="AT213" i="1"/>
  <c r="AF197" i="1"/>
  <c r="AU197" i="1" s="1"/>
  <c r="AT197" i="1"/>
  <c r="AF181" i="1"/>
  <c r="AU181" i="1" s="1"/>
  <c r="AT181" i="1"/>
  <c r="AF165" i="1"/>
  <c r="AU165" i="1" s="1"/>
  <c r="AT165" i="1"/>
  <c r="AF149" i="1"/>
  <c r="AU149" i="1" s="1"/>
  <c r="AT149" i="1"/>
  <c r="AF133" i="1"/>
  <c r="AU133" i="1" s="1"/>
  <c r="AT133" i="1"/>
  <c r="AF117" i="1"/>
  <c r="AU117" i="1" s="1"/>
  <c r="AT117" i="1"/>
  <c r="AF101" i="1"/>
  <c r="AU101" i="1" s="1"/>
  <c r="AT101" i="1"/>
  <c r="AF85" i="1"/>
  <c r="AU85" i="1" s="1"/>
  <c r="AT85" i="1"/>
  <c r="AF69" i="1"/>
  <c r="AU69" i="1" s="1"/>
  <c r="AT69" i="1"/>
  <c r="AF53" i="1"/>
  <c r="AU53" i="1" s="1"/>
  <c r="AT53" i="1"/>
  <c r="AF37" i="1"/>
  <c r="AU37" i="1" s="1"/>
  <c r="AT37" i="1"/>
  <c r="AE388" i="1"/>
  <c r="AN388" i="1"/>
  <c r="AO388" i="1" s="1"/>
  <c r="AE149" i="1"/>
  <c r="AN149" i="1"/>
  <c r="AO149" i="1" s="1"/>
  <c r="AE85" i="1"/>
  <c r="AN85" i="1"/>
  <c r="AO85" i="1" s="1"/>
  <c r="AE496" i="1"/>
  <c r="AN496" i="1"/>
  <c r="AO496" i="1" s="1"/>
  <c r="AE432" i="1"/>
  <c r="AN432" i="1"/>
  <c r="AO432" i="1" s="1"/>
  <c r="AE368" i="1"/>
  <c r="AN368" i="1"/>
  <c r="AO368" i="1" s="1"/>
  <c r="AE133" i="1"/>
  <c r="AN133" i="1"/>
  <c r="AO133" i="1" s="1"/>
  <c r="AE460" i="1"/>
  <c r="AN460" i="1"/>
  <c r="AO460" i="1" s="1"/>
  <c r="AE396" i="1"/>
  <c r="AN396" i="1"/>
  <c r="AO396" i="1" s="1"/>
  <c r="AE245" i="1"/>
  <c r="AN245" i="1"/>
  <c r="AO245" i="1" s="1"/>
  <c r="AE488" i="1"/>
  <c r="AN488" i="1"/>
  <c r="AO488" i="1" s="1"/>
  <c r="AE424" i="1"/>
  <c r="AN424" i="1"/>
  <c r="AO424" i="1" s="1"/>
  <c r="AE357" i="1"/>
  <c r="AN357" i="1"/>
  <c r="AO357" i="1" s="1"/>
  <c r="AE101" i="1"/>
  <c r="AN101" i="1"/>
  <c r="AO101" i="1" s="1"/>
  <c r="AE495" i="1"/>
  <c r="AN495" i="1"/>
  <c r="AO495" i="1" s="1"/>
  <c r="AE479" i="1"/>
  <c r="AN479" i="1"/>
  <c r="AO479" i="1" s="1"/>
  <c r="AE463" i="1"/>
  <c r="AN463" i="1"/>
  <c r="AO463" i="1" s="1"/>
  <c r="AE447" i="1"/>
  <c r="AN447" i="1"/>
  <c r="AO447" i="1" s="1"/>
  <c r="AE431" i="1"/>
  <c r="AN431" i="1"/>
  <c r="AO431" i="1" s="1"/>
  <c r="AE415" i="1"/>
  <c r="AN415" i="1"/>
  <c r="AO415" i="1" s="1"/>
  <c r="AE399" i="1"/>
  <c r="AN399" i="1"/>
  <c r="AO399" i="1" s="1"/>
  <c r="AE383" i="1"/>
  <c r="AN383" i="1"/>
  <c r="AO383" i="1" s="1"/>
  <c r="AE367" i="1"/>
  <c r="AN367" i="1"/>
  <c r="AO367" i="1" s="1"/>
  <c r="AE321" i="1"/>
  <c r="AN321" i="1"/>
  <c r="AO321" i="1" s="1"/>
  <c r="AE257" i="1"/>
  <c r="AN257" i="1"/>
  <c r="AO257" i="1" s="1"/>
  <c r="AE193" i="1"/>
  <c r="AN193" i="1"/>
  <c r="AO193" i="1" s="1"/>
  <c r="AE129" i="1"/>
  <c r="AN129" i="1"/>
  <c r="AO129" i="1" s="1"/>
  <c r="AE65" i="1"/>
  <c r="AN65" i="1"/>
  <c r="AO65" i="1" s="1"/>
  <c r="AE498" i="1"/>
  <c r="AN498" i="1"/>
  <c r="AO498" i="1" s="1"/>
  <c r="AE482" i="1"/>
  <c r="AN482" i="1"/>
  <c r="AO482" i="1" s="1"/>
  <c r="AE466" i="1"/>
  <c r="AN466" i="1"/>
  <c r="AO466" i="1" s="1"/>
  <c r="AE450" i="1"/>
  <c r="AN450" i="1"/>
  <c r="AO450" i="1" s="1"/>
  <c r="AE434" i="1"/>
  <c r="AN434" i="1"/>
  <c r="AO434" i="1" s="1"/>
  <c r="AE418" i="1"/>
  <c r="AN418" i="1"/>
  <c r="AO418" i="1" s="1"/>
  <c r="AE402" i="1"/>
  <c r="AN402" i="1"/>
  <c r="AO402" i="1" s="1"/>
  <c r="AE386" i="1"/>
  <c r="AN386" i="1"/>
  <c r="AO386" i="1" s="1"/>
  <c r="AE370" i="1"/>
  <c r="AN370" i="1"/>
  <c r="AO370" i="1" s="1"/>
  <c r="AE333" i="1"/>
  <c r="AN333" i="1"/>
  <c r="AO333" i="1" s="1"/>
  <c r="AE269" i="1"/>
  <c r="AN269" i="1"/>
  <c r="AO269" i="1" s="1"/>
  <c r="AE205" i="1"/>
  <c r="AN205" i="1"/>
  <c r="AO205" i="1" s="1"/>
  <c r="AE141" i="1"/>
  <c r="AN141" i="1"/>
  <c r="AO141" i="1" s="1"/>
  <c r="AE77" i="1"/>
  <c r="AN77" i="1"/>
  <c r="AO77" i="1" s="1"/>
  <c r="AE501" i="1"/>
  <c r="AN501" i="1"/>
  <c r="AO501" i="1" s="1"/>
  <c r="AE485" i="1"/>
  <c r="AN485" i="1"/>
  <c r="AO485" i="1" s="1"/>
  <c r="AE469" i="1"/>
  <c r="AN469" i="1"/>
  <c r="AO469" i="1" s="1"/>
  <c r="AE453" i="1"/>
  <c r="AN453" i="1"/>
  <c r="AO453" i="1" s="1"/>
  <c r="AE437" i="1"/>
  <c r="AN437" i="1"/>
  <c r="AO437" i="1" s="1"/>
  <c r="AE421" i="1"/>
  <c r="AN421" i="1"/>
  <c r="AO421" i="1" s="1"/>
  <c r="AE405" i="1"/>
  <c r="AN405" i="1"/>
  <c r="AO405" i="1" s="1"/>
  <c r="AE389" i="1"/>
  <c r="AN389" i="1"/>
  <c r="AO389" i="1" s="1"/>
  <c r="AE373" i="1"/>
  <c r="AN373" i="1"/>
  <c r="AO373" i="1" s="1"/>
  <c r="AE345" i="1"/>
  <c r="AN345" i="1"/>
  <c r="AO345" i="1" s="1"/>
  <c r="AE281" i="1"/>
  <c r="AN281" i="1"/>
  <c r="AO281" i="1" s="1"/>
  <c r="AE217" i="1"/>
  <c r="AN217" i="1"/>
  <c r="AO217" i="1" s="1"/>
  <c r="AE153" i="1"/>
  <c r="AN153" i="1"/>
  <c r="AO153" i="1" s="1"/>
  <c r="AE89" i="1"/>
  <c r="AN89" i="1"/>
  <c r="AO89" i="1" s="1"/>
  <c r="AE25" i="1"/>
  <c r="AN25" i="1"/>
  <c r="AO25" i="1" s="1"/>
  <c r="AE348" i="1"/>
  <c r="AN348" i="1"/>
  <c r="AO348" i="1" s="1"/>
  <c r="AE332" i="1"/>
  <c r="AN332" i="1"/>
  <c r="AO332" i="1" s="1"/>
  <c r="AE316" i="1"/>
  <c r="AN316" i="1"/>
  <c r="AO316" i="1" s="1"/>
  <c r="AE300" i="1"/>
  <c r="AN300" i="1"/>
  <c r="AO300" i="1" s="1"/>
  <c r="AE284" i="1"/>
  <c r="AN284" i="1"/>
  <c r="AO284" i="1" s="1"/>
  <c r="AE268" i="1"/>
  <c r="AN268" i="1"/>
  <c r="AO268" i="1" s="1"/>
  <c r="AE252" i="1"/>
  <c r="AN252" i="1"/>
  <c r="AO252" i="1" s="1"/>
  <c r="AE236" i="1"/>
  <c r="AN236" i="1"/>
  <c r="AO236" i="1" s="1"/>
  <c r="AE220" i="1"/>
  <c r="AN220" i="1"/>
  <c r="AO220" i="1" s="1"/>
  <c r="AE204" i="1"/>
  <c r="AN204" i="1"/>
  <c r="AO204" i="1" s="1"/>
  <c r="AE188" i="1"/>
  <c r="AN188" i="1"/>
  <c r="AO188" i="1" s="1"/>
  <c r="AE172" i="1"/>
  <c r="AN172" i="1"/>
  <c r="AO172" i="1" s="1"/>
  <c r="AE156" i="1"/>
  <c r="AN156" i="1"/>
  <c r="AO156" i="1" s="1"/>
  <c r="AE140" i="1"/>
  <c r="AN140" i="1"/>
  <c r="AO140" i="1" s="1"/>
  <c r="AE124" i="1"/>
  <c r="AN124" i="1"/>
  <c r="AO124" i="1" s="1"/>
  <c r="AE108" i="1"/>
  <c r="AN108" i="1"/>
  <c r="AO108" i="1" s="1"/>
  <c r="AE92" i="1"/>
  <c r="AN92" i="1"/>
  <c r="AO92" i="1" s="1"/>
  <c r="AE76" i="1"/>
  <c r="AN76" i="1"/>
  <c r="AO76" i="1" s="1"/>
  <c r="AE60" i="1"/>
  <c r="AN60" i="1"/>
  <c r="AO60" i="1" s="1"/>
  <c r="AE44" i="1"/>
  <c r="AN44" i="1"/>
  <c r="AO44" i="1" s="1"/>
  <c r="AE28" i="1"/>
  <c r="AN28" i="1"/>
  <c r="AO28" i="1" s="1"/>
  <c r="AE351" i="1"/>
  <c r="AN351" i="1"/>
  <c r="AO351" i="1" s="1"/>
  <c r="AE335" i="1"/>
  <c r="AN335" i="1"/>
  <c r="AO335" i="1" s="1"/>
  <c r="AE319" i="1"/>
  <c r="AN319" i="1"/>
  <c r="AO319" i="1" s="1"/>
  <c r="AE303" i="1"/>
  <c r="AN303" i="1"/>
  <c r="AO303" i="1" s="1"/>
  <c r="AE287" i="1"/>
  <c r="AN287" i="1"/>
  <c r="AO287" i="1" s="1"/>
  <c r="AE271" i="1"/>
  <c r="AN271" i="1"/>
  <c r="AO271" i="1" s="1"/>
  <c r="AE255" i="1"/>
  <c r="AN255" i="1"/>
  <c r="AO255" i="1" s="1"/>
  <c r="AE239" i="1"/>
  <c r="AN239" i="1"/>
  <c r="AO239" i="1" s="1"/>
  <c r="AE223" i="1"/>
  <c r="AN223" i="1"/>
  <c r="AO223" i="1" s="1"/>
  <c r="AE207" i="1"/>
  <c r="AN207" i="1"/>
  <c r="AO207" i="1" s="1"/>
  <c r="AE191" i="1"/>
  <c r="AN191" i="1"/>
  <c r="AO191" i="1" s="1"/>
  <c r="AE175" i="1"/>
  <c r="AN175" i="1"/>
  <c r="AO175" i="1" s="1"/>
  <c r="AE159" i="1"/>
  <c r="AN159" i="1"/>
  <c r="AO159" i="1" s="1"/>
  <c r="AE143" i="1"/>
  <c r="AN143" i="1"/>
  <c r="AO143" i="1" s="1"/>
  <c r="AE127" i="1"/>
  <c r="AN127" i="1"/>
  <c r="AO127" i="1" s="1"/>
  <c r="AE111" i="1"/>
  <c r="AN111" i="1"/>
  <c r="AO111" i="1" s="1"/>
  <c r="AE95" i="1"/>
  <c r="AN95" i="1"/>
  <c r="AO95" i="1" s="1"/>
  <c r="AE79" i="1"/>
  <c r="AN79" i="1"/>
  <c r="AO79" i="1" s="1"/>
  <c r="AE63" i="1"/>
  <c r="AN63" i="1"/>
  <c r="AO63" i="1" s="1"/>
  <c r="AE47" i="1"/>
  <c r="AN47" i="1"/>
  <c r="AO47" i="1" s="1"/>
  <c r="AE31" i="1"/>
  <c r="AN31" i="1"/>
  <c r="AO31" i="1" s="1"/>
  <c r="AE354" i="1"/>
  <c r="AN354" i="1"/>
  <c r="AO354" i="1" s="1"/>
  <c r="AE338" i="1"/>
  <c r="AN338" i="1"/>
  <c r="AO338" i="1" s="1"/>
  <c r="AE322" i="1"/>
  <c r="AN322" i="1"/>
  <c r="AO322" i="1" s="1"/>
  <c r="AE306" i="1"/>
  <c r="AN306" i="1"/>
  <c r="AO306" i="1" s="1"/>
  <c r="AE290" i="1"/>
  <c r="AN290" i="1"/>
  <c r="AO290" i="1" s="1"/>
  <c r="AE274" i="1"/>
  <c r="AN274" i="1"/>
  <c r="AO274" i="1" s="1"/>
  <c r="AE258" i="1"/>
  <c r="AN258" i="1"/>
  <c r="AO258" i="1" s="1"/>
  <c r="AE242" i="1"/>
  <c r="AN242" i="1"/>
  <c r="AO242" i="1" s="1"/>
  <c r="AE226" i="1"/>
  <c r="AN226" i="1"/>
  <c r="AO226" i="1" s="1"/>
  <c r="AE210" i="1"/>
  <c r="AN210" i="1"/>
  <c r="AO210" i="1" s="1"/>
  <c r="AE194" i="1"/>
  <c r="AN194" i="1"/>
  <c r="AO194" i="1" s="1"/>
  <c r="AE178" i="1"/>
  <c r="AN178" i="1"/>
  <c r="AO178" i="1" s="1"/>
  <c r="AE162" i="1"/>
  <c r="AN162" i="1"/>
  <c r="AO162" i="1" s="1"/>
  <c r="AE146" i="1"/>
  <c r="AN146" i="1"/>
  <c r="AO146" i="1" s="1"/>
  <c r="AE130" i="1"/>
  <c r="AN130" i="1"/>
  <c r="AO130" i="1" s="1"/>
  <c r="AE114" i="1"/>
  <c r="AN114" i="1"/>
  <c r="AO114" i="1" s="1"/>
  <c r="AE98" i="1"/>
  <c r="AN98" i="1"/>
  <c r="AO98" i="1" s="1"/>
  <c r="AE82" i="1"/>
  <c r="AN82" i="1"/>
  <c r="AO82" i="1" s="1"/>
  <c r="AE66" i="1"/>
  <c r="AN66" i="1"/>
  <c r="AO66" i="1" s="1"/>
  <c r="AE50" i="1"/>
  <c r="AN50" i="1"/>
  <c r="AO50" i="1" s="1"/>
  <c r="AE34" i="1"/>
  <c r="AN34" i="1"/>
  <c r="AO34" i="1" s="1"/>
  <c r="AF384" i="1"/>
  <c r="AU384" i="1" s="1"/>
  <c r="AT384" i="1"/>
  <c r="AF184" i="1"/>
  <c r="AU184" i="1" s="1"/>
  <c r="AT184" i="1"/>
  <c r="AF483" i="1"/>
  <c r="AU483" i="1" s="1"/>
  <c r="AT483" i="1"/>
  <c r="AF435" i="1"/>
  <c r="AU435" i="1" s="1"/>
  <c r="AT435" i="1"/>
  <c r="AF371" i="1"/>
  <c r="AU371" i="1" s="1"/>
  <c r="AT371" i="1"/>
  <c r="AF339" i="1"/>
  <c r="AU339" i="1" s="1"/>
  <c r="AT339" i="1"/>
  <c r="AF275" i="1"/>
  <c r="AU275" i="1" s="1"/>
  <c r="AT275" i="1"/>
  <c r="AF211" i="1"/>
  <c r="AU211" i="1" s="1"/>
  <c r="AT211" i="1"/>
  <c r="AF179" i="1"/>
  <c r="AU179" i="1" s="1"/>
  <c r="AT179" i="1"/>
  <c r="AF115" i="1"/>
  <c r="AU115" i="1" s="1"/>
  <c r="AT115" i="1"/>
  <c r="AF83" i="1"/>
  <c r="AU83" i="1" s="1"/>
  <c r="AT83" i="1"/>
  <c r="AF51" i="1"/>
  <c r="AU51" i="1" s="1"/>
  <c r="AT51" i="1"/>
  <c r="AF352" i="1"/>
  <c r="AU352" i="1" s="1"/>
  <c r="AT352" i="1"/>
  <c r="AF468" i="1"/>
  <c r="AU468" i="1" s="1"/>
  <c r="AT468" i="1"/>
  <c r="AF420" i="1"/>
  <c r="AU420" i="1" s="1"/>
  <c r="AT420" i="1"/>
  <c r="AF372" i="1"/>
  <c r="AU372" i="1" s="1"/>
  <c r="AT372" i="1"/>
  <c r="AF324" i="1"/>
  <c r="AU324" i="1" s="1"/>
  <c r="AT324" i="1"/>
  <c r="AF272" i="1"/>
  <c r="AU272" i="1" s="1"/>
  <c r="AT272" i="1"/>
  <c r="AF220" i="1"/>
  <c r="AU220" i="1" s="1"/>
  <c r="AT220" i="1"/>
  <c r="AF172" i="1"/>
  <c r="AU172" i="1" s="1"/>
  <c r="AT172" i="1"/>
  <c r="AF124" i="1"/>
  <c r="AU124" i="1" s="1"/>
  <c r="AT124" i="1"/>
  <c r="AF76" i="1"/>
  <c r="AU76" i="1" s="1"/>
  <c r="AT76" i="1"/>
  <c r="AF495" i="1"/>
  <c r="AU495" i="1" s="1"/>
  <c r="AT495" i="1"/>
  <c r="AF479" i="1"/>
  <c r="AU479" i="1" s="1"/>
  <c r="AT479" i="1"/>
  <c r="AF463" i="1"/>
  <c r="AU463" i="1" s="1"/>
  <c r="AT463" i="1"/>
  <c r="AF447" i="1"/>
  <c r="AU447" i="1" s="1"/>
  <c r="AT447" i="1"/>
  <c r="AF431" i="1"/>
  <c r="AU431" i="1" s="1"/>
  <c r="AT431" i="1"/>
  <c r="AF415" i="1"/>
  <c r="AU415" i="1" s="1"/>
  <c r="AT415" i="1"/>
  <c r="AF399" i="1"/>
  <c r="AU399" i="1" s="1"/>
  <c r="AT399" i="1"/>
  <c r="AF383" i="1"/>
  <c r="AU383" i="1" s="1"/>
  <c r="AT383" i="1"/>
  <c r="AF367" i="1"/>
  <c r="AU367" i="1" s="1"/>
  <c r="AT367" i="1"/>
  <c r="AF351" i="1"/>
  <c r="AU351" i="1" s="1"/>
  <c r="AT351" i="1"/>
  <c r="AF335" i="1"/>
  <c r="AU335" i="1" s="1"/>
  <c r="AT335" i="1"/>
  <c r="AF319" i="1"/>
  <c r="AU319" i="1" s="1"/>
  <c r="AT319" i="1"/>
  <c r="AF303" i="1"/>
  <c r="AU303" i="1" s="1"/>
  <c r="AT303" i="1"/>
  <c r="AF287" i="1"/>
  <c r="AU287" i="1" s="1"/>
  <c r="AT287" i="1"/>
  <c r="AF271" i="1"/>
  <c r="AU271" i="1" s="1"/>
  <c r="AT271" i="1"/>
  <c r="AF255" i="1"/>
  <c r="AU255" i="1" s="1"/>
  <c r="AT255" i="1"/>
  <c r="AF239" i="1"/>
  <c r="AU239" i="1" s="1"/>
  <c r="AT239" i="1"/>
  <c r="AF223" i="1"/>
  <c r="AU223" i="1" s="1"/>
  <c r="AT223" i="1"/>
  <c r="AF207" i="1"/>
  <c r="AU207" i="1" s="1"/>
  <c r="AT207" i="1"/>
  <c r="AF191" i="1"/>
  <c r="AU191" i="1" s="1"/>
  <c r="AT191" i="1"/>
  <c r="AF175" i="1"/>
  <c r="AU175" i="1" s="1"/>
  <c r="AT175" i="1"/>
  <c r="AF159" i="1"/>
  <c r="AU159" i="1" s="1"/>
  <c r="AT159" i="1"/>
  <c r="AF143" i="1"/>
  <c r="AU143" i="1" s="1"/>
  <c r="AT143" i="1"/>
  <c r="AF127" i="1"/>
  <c r="AU127" i="1" s="1"/>
  <c r="AT127" i="1"/>
  <c r="AF111" i="1"/>
  <c r="AU111" i="1" s="1"/>
  <c r="AT111" i="1"/>
  <c r="AF95" i="1"/>
  <c r="AU95" i="1" s="1"/>
  <c r="AT95" i="1"/>
  <c r="AF79" i="1"/>
  <c r="AU79" i="1" s="1"/>
  <c r="AT79" i="1"/>
  <c r="AF63" i="1"/>
  <c r="AU63" i="1" s="1"/>
  <c r="AT63" i="1"/>
  <c r="AF47" i="1"/>
  <c r="AU47" i="1" s="1"/>
  <c r="AT47" i="1"/>
  <c r="AF31" i="1"/>
  <c r="AU31" i="1" s="1"/>
  <c r="AT31" i="1"/>
  <c r="AF488" i="1"/>
  <c r="AU488" i="1" s="1"/>
  <c r="AT488" i="1"/>
  <c r="AF440" i="1"/>
  <c r="AU440" i="1" s="1"/>
  <c r="AT440" i="1"/>
  <c r="AF388" i="1"/>
  <c r="AU388" i="1" s="1"/>
  <c r="AT388" i="1"/>
  <c r="AF340" i="1"/>
  <c r="AU340" i="1" s="1"/>
  <c r="AT340" i="1"/>
  <c r="AF300" i="1"/>
  <c r="AU300" i="1" s="1"/>
  <c r="AT300" i="1"/>
  <c r="AF252" i="1"/>
  <c r="AU252" i="1" s="1"/>
  <c r="AT252" i="1"/>
  <c r="AF200" i="1"/>
  <c r="AU200" i="1" s="1"/>
  <c r="AT200" i="1"/>
  <c r="AF152" i="1"/>
  <c r="AU152" i="1" s="1"/>
  <c r="AT152" i="1"/>
  <c r="AF104" i="1"/>
  <c r="AU104" i="1" s="1"/>
  <c r="AT104" i="1"/>
  <c r="AF56" i="1"/>
  <c r="AU56" i="1" s="1"/>
  <c r="AT56" i="1"/>
  <c r="AF21" i="1"/>
  <c r="AU21" i="1" s="1"/>
  <c r="AT21" i="1"/>
  <c r="AF486" i="1"/>
  <c r="AU486" i="1" s="1"/>
  <c r="AT486" i="1"/>
  <c r="AF470" i="1"/>
  <c r="AU470" i="1" s="1"/>
  <c r="AT470" i="1"/>
  <c r="AF454" i="1"/>
  <c r="AU454" i="1" s="1"/>
  <c r="AT454" i="1"/>
  <c r="AF438" i="1"/>
  <c r="AU438" i="1" s="1"/>
  <c r="AT438" i="1"/>
  <c r="AF422" i="1"/>
  <c r="AU422" i="1" s="1"/>
  <c r="AT422" i="1"/>
  <c r="AF406" i="1"/>
  <c r="AU406" i="1" s="1"/>
  <c r="AT406" i="1"/>
  <c r="AF390" i="1"/>
  <c r="AU390" i="1" s="1"/>
  <c r="AT390" i="1"/>
  <c r="AF374" i="1"/>
  <c r="AU374" i="1" s="1"/>
  <c r="AT374" i="1"/>
  <c r="AF358" i="1"/>
  <c r="AU358" i="1" s="1"/>
  <c r="AT358" i="1"/>
  <c r="AF342" i="1"/>
  <c r="AU342" i="1" s="1"/>
  <c r="AT342" i="1"/>
  <c r="AF326" i="1"/>
  <c r="AU326" i="1" s="1"/>
  <c r="AT326" i="1"/>
  <c r="AF310" i="1"/>
  <c r="AU310" i="1" s="1"/>
  <c r="AT310" i="1"/>
  <c r="AF294" i="1"/>
  <c r="AU294" i="1" s="1"/>
  <c r="AT294" i="1"/>
  <c r="AF278" i="1"/>
  <c r="AU278" i="1" s="1"/>
  <c r="AT278" i="1"/>
  <c r="AF262" i="1"/>
  <c r="AU262" i="1" s="1"/>
  <c r="AT262" i="1"/>
  <c r="AF246" i="1"/>
  <c r="AU246" i="1" s="1"/>
  <c r="AT246" i="1"/>
  <c r="AF230" i="1"/>
  <c r="AU230" i="1" s="1"/>
  <c r="AT230" i="1"/>
  <c r="AF214" i="1"/>
  <c r="AU214" i="1" s="1"/>
  <c r="AT214" i="1"/>
  <c r="AF198" i="1"/>
  <c r="AU198" i="1" s="1"/>
  <c r="AT198" i="1"/>
  <c r="AF182" i="1"/>
  <c r="AU182" i="1" s="1"/>
  <c r="AT182" i="1"/>
  <c r="AF166" i="1"/>
  <c r="AU166" i="1" s="1"/>
  <c r="AT166" i="1"/>
  <c r="AF150" i="1"/>
  <c r="AU150" i="1" s="1"/>
  <c r="AT150" i="1"/>
  <c r="AF134" i="1"/>
  <c r="AU134" i="1" s="1"/>
  <c r="AT134" i="1"/>
  <c r="AF118" i="1"/>
  <c r="AU118" i="1" s="1"/>
  <c r="AT118" i="1"/>
  <c r="AF102" i="1"/>
  <c r="AU102" i="1" s="1"/>
  <c r="AT102" i="1"/>
  <c r="AF86" i="1"/>
  <c r="AU86" i="1" s="1"/>
  <c r="AT86" i="1"/>
  <c r="AF70" i="1"/>
  <c r="AU70" i="1" s="1"/>
  <c r="AT70" i="1"/>
  <c r="AF54" i="1"/>
  <c r="AU54" i="1" s="1"/>
  <c r="AT54" i="1"/>
  <c r="AF38" i="1"/>
  <c r="AU38" i="1" s="1"/>
  <c r="AT38" i="1"/>
  <c r="AF22" i="1"/>
  <c r="AU22" i="1" s="1"/>
  <c r="AT22" i="1"/>
  <c r="AF460" i="1"/>
  <c r="AU460" i="1" s="1"/>
  <c r="AT460" i="1"/>
  <c r="AF416" i="1"/>
  <c r="AU416" i="1" s="1"/>
  <c r="AT416" i="1"/>
  <c r="AF368" i="1"/>
  <c r="AU368" i="1" s="1"/>
  <c r="AT368" i="1"/>
  <c r="AF316" i="1"/>
  <c r="AU316" i="1" s="1"/>
  <c r="AT316" i="1"/>
  <c r="AF268" i="1"/>
  <c r="AU268" i="1" s="1"/>
  <c r="AT268" i="1"/>
  <c r="AF224" i="1"/>
  <c r="AU224" i="1" s="1"/>
  <c r="AT224" i="1"/>
  <c r="AF176" i="1"/>
  <c r="AU176" i="1" s="1"/>
  <c r="AT176" i="1"/>
  <c r="AF132" i="1"/>
  <c r="AU132" i="1" s="1"/>
  <c r="AT132" i="1"/>
  <c r="AF84" i="1"/>
  <c r="AU84" i="1" s="1"/>
  <c r="AT84" i="1"/>
  <c r="AF44" i="1"/>
  <c r="AU44" i="1" s="1"/>
  <c r="AT44" i="1"/>
  <c r="AF497" i="1"/>
  <c r="AU497" i="1" s="1"/>
  <c r="AT497" i="1"/>
  <c r="AF481" i="1"/>
  <c r="AU481" i="1" s="1"/>
  <c r="AT481" i="1"/>
  <c r="AF465" i="1"/>
  <c r="AU465" i="1" s="1"/>
  <c r="AT465" i="1"/>
  <c r="AF449" i="1"/>
  <c r="AU449" i="1" s="1"/>
  <c r="AT449" i="1"/>
  <c r="AF433" i="1"/>
  <c r="AU433" i="1" s="1"/>
  <c r="AT433" i="1"/>
  <c r="AF417" i="1"/>
  <c r="AU417" i="1" s="1"/>
  <c r="AT417" i="1"/>
  <c r="AF401" i="1"/>
  <c r="AU401" i="1" s="1"/>
  <c r="AT401" i="1"/>
  <c r="AF385" i="1"/>
  <c r="AU385" i="1" s="1"/>
  <c r="AT385" i="1"/>
  <c r="AF369" i="1"/>
  <c r="AU369" i="1" s="1"/>
  <c r="AT369" i="1"/>
  <c r="AF353" i="1"/>
  <c r="AU353" i="1" s="1"/>
  <c r="AT353" i="1"/>
  <c r="AF337" i="1"/>
  <c r="AU337" i="1" s="1"/>
  <c r="AT337" i="1"/>
  <c r="AF321" i="1"/>
  <c r="AU321" i="1" s="1"/>
  <c r="AT321" i="1"/>
  <c r="AF305" i="1"/>
  <c r="AU305" i="1" s="1"/>
  <c r="AT305" i="1"/>
  <c r="AF289" i="1"/>
  <c r="AU289" i="1" s="1"/>
  <c r="AT289" i="1"/>
  <c r="AF273" i="1"/>
  <c r="AU273" i="1" s="1"/>
  <c r="AT273" i="1"/>
  <c r="AF257" i="1"/>
  <c r="AU257" i="1" s="1"/>
  <c r="AT257" i="1"/>
  <c r="AF241" i="1"/>
  <c r="AU241" i="1" s="1"/>
  <c r="AT241" i="1"/>
  <c r="AF225" i="1"/>
  <c r="AU225" i="1" s="1"/>
  <c r="AT225" i="1"/>
  <c r="AF209" i="1"/>
  <c r="AU209" i="1" s="1"/>
  <c r="AT209" i="1"/>
  <c r="AF193" i="1"/>
  <c r="AU193" i="1" s="1"/>
  <c r="AT193" i="1"/>
  <c r="AF177" i="1"/>
  <c r="AU177" i="1" s="1"/>
  <c r="AT177" i="1"/>
  <c r="AF161" i="1"/>
  <c r="AU161" i="1" s="1"/>
  <c r="AT161" i="1"/>
  <c r="AF145" i="1"/>
  <c r="AU145" i="1" s="1"/>
  <c r="AT145" i="1"/>
  <c r="AF129" i="1"/>
  <c r="AU129" i="1" s="1"/>
  <c r="AT129" i="1"/>
  <c r="AF113" i="1"/>
  <c r="AU113" i="1" s="1"/>
  <c r="AT113" i="1"/>
  <c r="AF97" i="1"/>
  <c r="AU97" i="1" s="1"/>
  <c r="AT97" i="1"/>
  <c r="AF81" i="1"/>
  <c r="AU81" i="1" s="1"/>
  <c r="AT81" i="1"/>
  <c r="AF65" i="1"/>
  <c r="AU65" i="1" s="1"/>
  <c r="AT65" i="1"/>
  <c r="AF49" i="1"/>
  <c r="AU49" i="1" s="1"/>
  <c r="AT49" i="1"/>
  <c r="AF33" i="1"/>
  <c r="AU33" i="1" s="1"/>
  <c r="AT33" i="1"/>
  <c r="AE213" i="1"/>
  <c r="AN213" i="1"/>
  <c r="AO213" i="1" s="1"/>
  <c r="AE500" i="1"/>
  <c r="AN500" i="1"/>
  <c r="AO500" i="1" s="1"/>
  <c r="AE468" i="1"/>
  <c r="AN468" i="1"/>
  <c r="AO468" i="1" s="1"/>
  <c r="AE484" i="1"/>
  <c r="AN484" i="1"/>
  <c r="AO484" i="1" s="1"/>
  <c r="AE480" i="1"/>
  <c r="AN480" i="1"/>
  <c r="AO480" i="1" s="1"/>
  <c r="AE416" i="1"/>
  <c r="AN416" i="1"/>
  <c r="AO416" i="1" s="1"/>
  <c r="AE325" i="1"/>
  <c r="AN325" i="1"/>
  <c r="AO325" i="1" s="1"/>
  <c r="AE69" i="1"/>
  <c r="AN69" i="1"/>
  <c r="AO69" i="1" s="1"/>
  <c r="AE444" i="1"/>
  <c r="AN444" i="1"/>
  <c r="AO444" i="1" s="1"/>
  <c r="AE380" i="1"/>
  <c r="AN380" i="1"/>
  <c r="AO380" i="1" s="1"/>
  <c r="AE181" i="1"/>
  <c r="AN181" i="1"/>
  <c r="AO181" i="1" s="1"/>
  <c r="AE472" i="1"/>
  <c r="AN472" i="1"/>
  <c r="AO472" i="1" s="1"/>
  <c r="AE408" i="1"/>
  <c r="AN408" i="1"/>
  <c r="AO408" i="1" s="1"/>
  <c r="AE293" i="1"/>
  <c r="AN293" i="1"/>
  <c r="AO293" i="1" s="1"/>
  <c r="AE37" i="1"/>
  <c r="AN37" i="1"/>
  <c r="AO37" i="1" s="1"/>
  <c r="AE491" i="1"/>
  <c r="AN491" i="1"/>
  <c r="AO491" i="1" s="1"/>
  <c r="AE475" i="1"/>
  <c r="AN475" i="1"/>
  <c r="AO475" i="1" s="1"/>
  <c r="AE459" i="1"/>
  <c r="AN459" i="1"/>
  <c r="AO459" i="1" s="1"/>
  <c r="AE443" i="1"/>
  <c r="AN443" i="1"/>
  <c r="AO443" i="1" s="1"/>
  <c r="AE427" i="1"/>
  <c r="AN427" i="1"/>
  <c r="AO427" i="1" s="1"/>
  <c r="AE411" i="1"/>
  <c r="AN411" i="1"/>
  <c r="AO411" i="1" s="1"/>
  <c r="AE395" i="1"/>
  <c r="AN395" i="1"/>
  <c r="AO395" i="1" s="1"/>
  <c r="AE379" i="1"/>
  <c r="AN379" i="1"/>
  <c r="AO379" i="1" s="1"/>
  <c r="AE363" i="1"/>
  <c r="AN363" i="1"/>
  <c r="AO363" i="1" s="1"/>
  <c r="AE305" i="1"/>
  <c r="AN305" i="1"/>
  <c r="AO305" i="1" s="1"/>
  <c r="AE241" i="1"/>
  <c r="AN241" i="1"/>
  <c r="AO241" i="1" s="1"/>
  <c r="AE177" i="1"/>
  <c r="AN177" i="1"/>
  <c r="AO177" i="1" s="1"/>
  <c r="AE113" i="1"/>
  <c r="AN113" i="1"/>
  <c r="AO113" i="1" s="1"/>
  <c r="AE49" i="1"/>
  <c r="AN49" i="1"/>
  <c r="AO49" i="1" s="1"/>
  <c r="AE494" i="1"/>
  <c r="AN494" i="1"/>
  <c r="AO494" i="1" s="1"/>
  <c r="AE478" i="1"/>
  <c r="AN478" i="1"/>
  <c r="AO478" i="1" s="1"/>
  <c r="AE462" i="1"/>
  <c r="AN462" i="1"/>
  <c r="AO462" i="1" s="1"/>
  <c r="AE446" i="1"/>
  <c r="AN446" i="1"/>
  <c r="AO446" i="1" s="1"/>
  <c r="AE430" i="1"/>
  <c r="AN430" i="1"/>
  <c r="AO430" i="1" s="1"/>
  <c r="AE414" i="1"/>
  <c r="AN414" i="1"/>
  <c r="AO414" i="1" s="1"/>
  <c r="AE398" i="1"/>
  <c r="AN398" i="1"/>
  <c r="AO398" i="1" s="1"/>
  <c r="AE382" i="1"/>
  <c r="AN382" i="1"/>
  <c r="AO382" i="1" s="1"/>
  <c r="AE366" i="1"/>
  <c r="AN366" i="1"/>
  <c r="AO366" i="1" s="1"/>
  <c r="AE317" i="1"/>
  <c r="AN317" i="1"/>
  <c r="AO317" i="1" s="1"/>
  <c r="AE253" i="1"/>
  <c r="AN253" i="1"/>
  <c r="AO253" i="1" s="1"/>
  <c r="AE189" i="1"/>
  <c r="AN189" i="1"/>
  <c r="AO189" i="1" s="1"/>
  <c r="AE125" i="1"/>
  <c r="AN125" i="1"/>
  <c r="AO125" i="1" s="1"/>
  <c r="AE61" i="1"/>
  <c r="AN61" i="1"/>
  <c r="AO61" i="1" s="1"/>
  <c r="AE497" i="1"/>
  <c r="AN497" i="1"/>
  <c r="AO497" i="1" s="1"/>
  <c r="AE481" i="1"/>
  <c r="AN481" i="1"/>
  <c r="AO481" i="1" s="1"/>
  <c r="AE465" i="1"/>
  <c r="AN465" i="1"/>
  <c r="AO465" i="1" s="1"/>
  <c r="AE449" i="1"/>
  <c r="AN449" i="1"/>
  <c r="AO449" i="1" s="1"/>
  <c r="AE433" i="1"/>
  <c r="AN433" i="1"/>
  <c r="AO433" i="1" s="1"/>
  <c r="AE417" i="1"/>
  <c r="AN417" i="1"/>
  <c r="AO417" i="1" s="1"/>
  <c r="AE401" i="1"/>
  <c r="AN401" i="1"/>
  <c r="AO401" i="1" s="1"/>
  <c r="AE385" i="1"/>
  <c r="AN385" i="1"/>
  <c r="AO385" i="1" s="1"/>
  <c r="AE369" i="1"/>
  <c r="AN369" i="1"/>
  <c r="AO369" i="1" s="1"/>
  <c r="AE329" i="1"/>
  <c r="AN329" i="1"/>
  <c r="AO329" i="1" s="1"/>
  <c r="AE265" i="1"/>
  <c r="AN265" i="1"/>
  <c r="AO265" i="1" s="1"/>
  <c r="AE201" i="1"/>
  <c r="AN201" i="1"/>
  <c r="AO201" i="1" s="1"/>
  <c r="AE137" i="1"/>
  <c r="AN137" i="1"/>
  <c r="AO137" i="1" s="1"/>
  <c r="AE73" i="1"/>
  <c r="AN73" i="1"/>
  <c r="AO73" i="1" s="1"/>
  <c r="AE360" i="1"/>
  <c r="AN360" i="1"/>
  <c r="AO360" i="1" s="1"/>
  <c r="AE344" i="1"/>
  <c r="AN344" i="1"/>
  <c r="AO344" i="1" s="1"/>
  <c r="AE328" i="1"/>
  <c r="AN328" i="1"/>
  <c r="AO328" i="1" s="1"/>
  <c r="AE312" i="1"/>
  <c r="AN312" i="1"/>
  <c r="AO312" i="1" s="1"/>
  <c r="AE296" i="1"/>
  <c r="AN296" i="1"/>
  <c r="AO296" i="1" s="1"/>
  <c r="AE280" i="1"/>
  <c r="AN280" i="1"/>
  <c r="AO280" i="1" s="1"/>
  <c r="AE264" i="1"/>
  <c r="AN264" i="1"/>
  <c r="AO264" i="1" s="1"/>
  <c r="AE248" i="1"/>
  <c r="AN248" i="1"/>
  <c r="AO248" i="1" s="1"/>
  <c r="AE232" i="1"/>
  <c r="AN232" i="1"/>
  <c r="AO232" i="1" s="1"/>
  <c r="AE216" i="1"/>
  <c r="AN216" i="1"/>
  <c r="AO216" i="1" s="1"/>
  <c r="AE200" i="1"/>
  <c r="AN200" i="1"/>
  <c r="AO200" i="1" s="1"/>
  <c r="AE184" i="1"/>
  <c r="AN184" i="1"/>
  <c r="AO184" i="1" s="1"/>
  <c r="AE168" i="1"/>
  <c r="AN168" i="1"/>
  <c r="AO168" i="1" s="1"/>
  <c r="AE152" i="1"/>
  <c r="AN152" i="1"/>
  <c r="AO152" i="1" s="1"/>
  <c r="AE136" i="1"/>
  <c r="AN136" i="1"/>
  <c r="AO136" i="1" s="1"/>
  <c r="AE120" i="1"/>
  <c r="AN120" i="1"/>
  <c r="AO120" i="1" s="1"/>
  <c r="AE104" i="1"/>
  <c r="AN104" i="1"/>
  <c r="AO104" i="1" s="1"/>
  <c r="AE88" i="1"/>
  <c r="AN88" i="1"/>
  <c r="AO88" i="1" s="1"/>
  <c r="AE72" i="1"/>
  <c r="AN72" i="1"/>
  <c r="AO72" i="1" s="1"/>
  <c r="AE56" i="1"/>
  <c r="AN56" i="1"/>
  <c r="AO56" i="1" s="1"/>
  <c r="AE40" i="1"/>
  <c r="AN40" i="1"/>
  <c r="AO40" i="1" s="1"/>
  <c r="AE24" i="1"/>
  <c r="AN24" i="1"/>
  <c r="AO24" i="1" s="1"/>
  <c r="AE347" i="1"/>
  <c r="AN347" i="1"/>
  <c r="AO347" i="1" s="1"/>
  <c r="AE331" i="1"/>
  <c r="AN331" i="1"/>
  <c r="AO331" i="1" s="1"/>
  <c r="AE315" i="1"/>
  <c r="AN315" i="1"/>
  <c r="AO315" i="1" s="1"/>
  <c r="AE299" i="1"/>
  <c r="AN299" i="1"/>
  <c r="AO299" i="1" s="1"/>
  <c r="AE283" i="1"/>
  <c r="AN283" i="1"/>
  <c r="AO283" i="1" s="1"/>
  <c r="AE267" i="1"/>
  <c r="AN267" i="1"/>
  <c r="AO267" i="1" s="1"/>
  <c r="AE251" i="1"/>
  <c r="AN251" i="1"/>
  <c r="AO251" i="1" s="1"/>
  <c r="AE235" i="1"/>
  <c r="AN235" i="1"/>
  <c r="AO235" i="1" s="1"/>
  <c r="AE219" i="1"/>
  <c r="AN219" i="1"/>
  <c r="AO219" i="1" s="1"/>
  <c r="AE203" i="1"/>
  <c r="AN203" i="1"/>
  <c r="AO203" i="1" s="1"/>
  <c r="AE187" i="1"/>
  <c r="AN187" i="1"/>
  <c r="AO187" i="1" s="1"/>
  <c r="AE171" i="1"/>
  <c r="AN171" i="1"/>
  <c r="AO171" i="1" s="1"/>
  <c r="AE155" i="1"/>
  <c r="AN155" i="1"/>
  <c r="AO155" i="1" s="1"/>
  <c r="AE139" i="1"/>
  <c r="AN139" i="1"/>
  <c r="AO139" i="1" s="1"/>
  <c r="AE123" i="1"/>
  <c r="AN123" i="1"/>
  <c r="AO123" i="1" s="1"/>
  <c r="AE107" i="1"/>
  <c r="AN107" i="1"/>
  <c r="AO107" i="1" s="1"/>
  <c r="AE91" i="1"/>
  <c r="AN91" i="1"/>
  <c r="AO91" i="1" s="1"/>
  <c r="AE75" i="1"/>
  <c r="AN75" i="1"/>
  <c r="AO75" i="1" s="1"/>
  <c r="AE59" i="1"/>
  <c r="AN59" i="1"/>
  <c r="AO59" i="1" s="1"/>
  <c r="AE43" i="1"/>
  <c r="AN43" i="1"/>
  <c r="AO43" i="1" s="1"/>
  <c r="AE27" i="1"/>
  <c r="AN27" i="1"/>
  <c r="AO27" i="1" s="1"/>
  <c r="AE350" i="1"/>
  <c r="AN350" i="1"/>
  <c r="AO350" i="1" s="1"/>
  <c r="AE334" i="1"/>
  <c r="AN334" i="1"/>
  <c r="AO334" i="1" s="1"/>
  <c r="AE318" i="1"/>
  <c r="AN318" i="1"/>
  <c r="AO318" i="1" s="1"/>
  <c r="AE302" i="1"/>
  <c r="AN302" i="1"/>
  <c r="AO302" i="1" s="1"/>
  <c r="AE286" i="1"/>
  <c r="AN286" i="1"/>
  <c r="AO286" i="1" s="1"/>
  <c r="AE270" i="1"/>
  <c r="AN270" i="1"/>
  <c r="AO270" i="1" s="1"/>
  <c r="AE254" i="1"/>
  <c r="AN254" i="1"/>
  <c r="AO254" i="1" s="1"/>
  <c r="AE238" i="1"/>
  <c r="AN238" i="1"/>
  <c r="AO238" i="1" s="1"/>
  <c r="AE222" i="1"/>
  <c r="AN222" i="1"/>
  <c r="AO222" i="1" s="1"/>
  <c r="AE206" i="1"/>
  <c r="AN206" i="1"/>
  <c r="AO206" i="1" s="1"/>
  <c r="AE190" i="1"/>
  <c r="AN190" i="1"/>
  <c r="AO190" i="1" s="1"/>
  <c r="AE174" i="1"/>
  <c r="AN174" i="1"/>
  <c r="AO174" i="1" s="1"/>
  <c r="AE158" i="1"/>
  <c r="AN158" i="1"/>
  <c r="AO158" i="1" s="1"/>
  <c r="AE142" i="1"/>
  <c r="AN142" i="1"/>
  <c r="AO142" i="1" s="1"/>
  <c r="AE126" i="1"/>
  <c r="AN126" i="1"/>
  <c r="AO126" i="1" s="1"/>
  <c r="AE110" i="1"/>
  <c r="AN110" i="1"/>
  <c r="AO110" i="1" s="1"/>
  <c r="AE94" i="1"/>
  <c r="AN94" i="1"/>
  <c r="AO94" i="1" s="1"/>
  <c r="AE78" i="1"/>
  <c r="AN78" i="1"/>
  <c r="AO78" i="1" s="1"/>
  <c r="AE62" i="1"/>
  <c r="AN62" i="1"/>
  <c r="AO62" i="1" s="1"/>
  <c r="AE46" i="1"/>
  <c r="AN46" i="1"/>
  <c r="AO46" i="1" s="1"/>
  <c r="AE30" i="1"/>
  <c r="AN30" i="1"/>
  <c r="AO30" i="1" s="1"/>
  <c r="AF432" i="1"/>
  <c r="AU432" i="1" s="1"/>
  <c r="AT432" i="1"/>
  <c r="AF284" i="1"/>
  <c r="AU284" i="1" s="1"/>
  <c r="AT284" i="1"/>
  <c r="AF88" i="1"/>
  <c r="AU88" i="1" s="1"/>
  <c r="AT88" i="1"/>
  <c r="AF467" i="1"/>
  <c r="AU467" i="1" s="1"/>
  <c r="AT467" i="1"/>
  <c r="AF387" i="1"/>
  <c r="AU387" i="1" s="1"/>
  <c r="AT387" i="1"/>
  <c r="AF307" i="1"/>
  <c r="AU307" i="1" s="1"/>
  <c r="AT307" i="1"/>
  <c r="AF227" i="1"/>
  <c r="AU227" i="1" s="1"/>
  <c r="AT227" i="1"/>
  <c r="AF131" i="1"/>
  <c r="AU131" i="1" s="1"/>
  <c r="AT131" i="1"/>
  <c r="AF400" i="1"/>
  <c r="AU400" i="1" s="1"/>
  <c r="AT400" i="1"/>
  <c r="AF456" i="1"/>
  <c r="AU456" i="1" s="1"/>
  <c r="AT456" i="1"/>
  <c r="AF408" i="1"/>
  <c r="AU408" i="1" s="1"/>
  <c r="AT408" i="1"/>
  <c r="AF360" i="1"/>
  <c r="AU360" i="1" s="1"/>
  <c r="AT360" i="1"/>
  <c r="AF308" i="1"/>
  <c r="AU308" i="1" s="1"/>
  <c r="AT308" i="1"/>
  <c r="AF260" i="1"/>
  <c r="AU260" i="1" s="1"/>
  <c r="AT260" i="1"/>
  <c r="AF208" i="1"/>
  <c r="AU208" i="1" s="1"/>
  <c r="AT208" i="1"/>
  <c r="AF160" i="1"/>
  <c r="AU160" i="1" s="1"/>
  <c r="AT160" i="1"/>
  <c r="AF112" i="1"/>
  <c r="AU112" i="1" s="1"/>
  <c r="AT112" i="1"/>
  <c r="AF60" i="1"/>
  <c r="AU60" i="1" s="1"/>
  <c r="AT60" i="1"/>
  <c r="AF491" i="1"/>
  <c r="AU491" i="1" s="1"/>
  <c r="AT491" i="1"/>
  <c r="AF475" i="1"/>
  <c r="AU475" i="1" s="1"/>
  <c r="AT475" i="1"/>
  <c r="AF459" i="1"/>
  <c r="AU459" i="1" s="1"/>
  <c r="AT459" i="1"/>
  <c r="AF443" i="1"/>
  <c r="AU443" i="1" s="1"/>
  <c r="AT443" i="1"/>
  <c r="AF427" i="1"/>
  <c r="AU427" i="1" s="1"/>
  <c r="AT427" i="1"/>
  <c r="AF411" i="1"/>
  <c r="AU411" i="1" s="1"/>
  <c r="AT411" i="1"/>
  <c r="AF395" i="1"/>
  <c r="AU395" i="1" s="1"/>
  <c r="AT395" i="1"/>
  <c r="AF379" i="1"/>
  <c r="AU379" i="1" s="1"/>
  <c r="AT379" i="1"/>
  <c r="AF363" i="1"/>
  <c r="AU363" i="1" s="1"/>
  <c r="AT363" i="1"/>
  <c r="AF347" i="1"/>
  <c r="AU347" i="1" s="1"/>
  <c r="AT347" i="1"/>
  <c r="AF331" i="1"/>
  <c r="AU331" i="1" s="1"/>
  <c r="AT331" i="1"/>
  <c r="AF315" i="1"/>
  <c r="AU315" i="1" s="1"/>
  <c r="AT315" i="1"/>
  <c r="AF299" i="1"/>
  <c r="AU299" i="1" s="1"/>
  <c r="AT299" i="1"/>
  <c r="AF283" i="1"/>
  <c r="AU283" i="1" s="1"/>
  <c r="AT283" i="1"/>
  <c r="AF267" i="1"/>
  <c r="AU267" i="1" s="1"/>
  <c r="AT267" i="1"/>
  <c r="AF251" i="1"/>
  <c r="AU251" i="1" s="1"/>
  <c r="AT251" i="1"/>
  <c r="AF235" i="1"/>
  <c r="AU235" i="1" s="1"/>
  <c r="AT235" i="1"/>
  <c r="AF219" i="1"/>
  <c r="AU219" i="1" s="1"/>
  <c r="AT219" i="1"/>
  <c r="AF203" i="1"/>
  <c r="AU203" i="1" s="1"/>
  <c r="AT203" i="1"/>
  <c r="AF187" i="1"/>
  <c r="AU187" i="1" s="1"/>
  <c r="AT187" i="1"/>
  <c r="AF171" i="1"/>
  <c r="AU171" i="1" s="1"/>
  <c r="AT171" i="1"/>
  <c r="AF155" i="1"/>
  <c r="AU155" i="1" s="1"/>
  <c r="AT155" i="1"/>
  <c r="AF139" i="1"/>
  <c r="AU139" i="1" s="1"/>
  <c r="AT139" i="1"/>
  <c r="AF123" i="1"/>
  <c r="AU123" i="1" s="1"/>
  <c r="AT123" i="1"/>
  <c r="AF107" i="1"/>
  <c r="AU107" i="1" s="1"/>
  <c r="AT107" i="1"/>
  <c r="AF91" i="1"/>
  <c r="AU91" i="1" s="1"/>
  <c r="AT91" i="1"/>
  <c r="AF75" i="1"/>
  <c r="AU75" i="1" s="1"/>
  <c r="AT75" i="1"/>
  <c r="AF59" i="1"/>
  <c r="AU59" i="1" s="1"/>
  <c r="AT59" i="1"/>
  <c r="AF43" i="1"/>
  <c r="AU43" i="1" s="1"/>
  <c r="AT43" i="1"/>
  <c r="AF27" i="1"/>
  <c r="AU27" i="1" s="1"/>
  <c r="AT27" i="1"/>
  <c r="AF476" i="1"/>
  <c r="AU476" i="1" s="1"/>
  <c r="AT476" i="1"/>
  <c r="AF424" i="1"/>
  <c r="AU424" i="1" s="1"/>
  <c r="AT424" i="1"/>
  <c r="AF376" i="1"/>
  <c r="AU376" i="1" s="1"/>
  <c r="AT376" i="1"/>
  <c r="AF328" i="1"/>
  <c r="AU328" i="1" s="1"/>
  <c r="AT328" i="1"/>
  <c r="AF288" i="1"/>
  <c r="AU288" i="1" s="1"/>
  <c r="AT288" i="1"/>
  <c r="AF240" i="1"/>
  <c r="AU240" i="1" s="1"/>
  <c r="AT240" i="1"/>
  <c r="AF192" i="1"/>
  <c r="AU192" i="1" s="1"/>
  <c r="AT192" i="1"/>
  <c r="AF140" i="1"/>
  <c r="AU140" i="1" s="1"/>
  <c r="AT140" i="1"/>
  <c r="AF92" i="1"/>
  <c r="AU92" i="1" s="1"/>
  <c r="AT92" i="1"/>
  <c r="AF48" i="1"/>
  <c r="AU48" i="1" s="1"/>
  <c r="AT48" i="1"/>
  <c r="AF498" i="1"/>
  <c r="AU498" i="1" s="1"/>
  <c r="AT498" i="1"/>
  <c r="AF482" i="1"/>
  <c r="AU482" i="1" s="1"/>
  <c r="AT482" i="1"/>
  <c r="AF466" i="1"/>
  <c r="AU466" i="1" s="1"/>
  <c r="AT466" i="1"/>
  <c r="AF450" i="1"/>
  <c r="AU450" i="1" s="1"/>
  <c r="AT450" i="1"/>
  <c r="AF434" i="1"/>
  <c r="AU434" i="1" s="1"/>
  <c r="AT434" i="1"/>
  <c r="AF418" i="1"/>
  <c r="AU418" i="1" s="1"/>
  <c r="AT418" i="1"/>
  <c r="AF402" i="1"/>
  <c r="AU402" i="1" s="1"/>
  <c r="AT402" i="1"/>
  <c r="AF386" i="1"/>
  <c r="AU386" i="1" s="1"/>
  <c r="AT386" i="1"/>
  <c r="AF370" i="1"/>
  <c r="AU370" i="1" s="1"/>
  <c r="AT370" i="1"/>
  <c r="AF354" i="1"/>
  <c r="AU354" i="1" s="1"/>
  <c r="AT354" i="1"/>
  <c r="AF338" i="1"/>
  <c r="AU338" i="1" s="1"/>
  <c r="AT338" i="1"/>
  <c r="AF322" i="1"/>
  <c r="AU322" i="1" s="1"/>
  <c r="AT322" i="1"/>
  <c r="AF306" i="1"/>
  <c r="AU306" i="1" s="1"/>
  <c r="AT306" i="1"/>
  <c r="AF290" i="1"/>
  <c r="AU290" i="1" s="1"/>
  <c r="AT290" i="1"/>
  <c r="AF274" i="1"/>
  <c r="AU274" i="1" s="1"/>
  <c r="AT274" i="1"/>
  <c r="AF258" i="1"/>
  <c r="AU258" i="1" s="1"/>
  <c r="AT258" i="1"/>
  <c r="AF242" i="1"/>
  <c r="AU242" i="1" s="1"/>
  <c r="AT242" i="1"/>
  <c r="AF226" i="1"/>
  <c r="AU226" i="1" s="1"/>
  <c r="AT226" i="1"/>
  <c r="AF210" i="1"/>
  <c r="AU210" i="1" s="1"/>
  <c r="AT210" i="1"/>
  <c r="AF194" i="1"/>
  <c r="AU194" i="1" s="1"/>
  <c r="AT194" i="1"/>
  <c r="AF178" i="1"/>
  <c r="AU178" i="1" s="1"/>
  <c r="AT178" i="1"/>
  <c r="AF162" i="1"/>
  <c r="AU162" i="1" s="1"/>
  <c r="AT162" i="1"/>
  <c r="AF146" i="1"/>
  <c r="AU146" i="1" s="1"/>
  <c r="AT146" i="1"/>
  <c r="AF130" i="1"/>
  <c r="AU130" i="1" s="1"/>
  <c r="AT130" i="1"/>
  <c r="AF114" i="1"/>
  <c r="AU114" i="1" s="1"/>
  <c r="AT114" i="1"/>
  <c r="AF98" i="1"/>
  <c r="AU98" i="1" s="1"/>
  <c r="AT98" i="1"/>
  <c r="AF82" i="1"/>
  <c r="AU82" i="1" s="1"/>
  <c r="AT82" i="1"/>
  <c r="AF66" i="1"/>
  <c r="AU66" i="1" s="1"/>
  <c r="AT66" i="1"/>
  <c r="AF50" i="1"/>
  <c r="AU50" i="1" s="1"/>
  <c r="AT50" i="1"/>
  <c r="AF34" i="1"/>
  <c r="AU34" i="1" s="1"/>
  <c r="AT34" i="1"/>
  <c r="AF496" i="1"/>
  <c r="AU496" i="1" s="1"/>
  <c r="AT496" i="1"/>
  <c r="AF448" i="1"/>
  <c r="AU448" i="1" s="1"/>
  <c r="AT448" i="1"/>
  <c r="AF404" i="1"/>
  <c r="AU404" i="1" s="1"/>
  <c r="AT404" i="1"/>
  <c r="AF356" i="1"/>
  <c r="AU356" i="1" s="1"/>
  <c r="AT356" i="1"/>
  <c r="AF304" i="1"/>
  <c r="AU304" i="1" s="1"/>
  <c r="AT304" i="1"/>
  <c r="AF256" i="1"/>
  <c r="AU256" i="1" s="1"/>
  <c r="AT256" i="1"/>
  <c r="AF216" i="1"/>
  <c r="AU216" i="1" s="1"/>
  <c r="AT216" i="1"/>
  <c r="AF168" i="1"/>
  <c r="AU168" i="1" s="1"/>
  <c r="AT168" i="1"/>
  <c r="AF120" i="1"/>
  <c r="AU120" i="1" s="1"/>
  <c r="AT120" i="1"/>
  <c r="AF72" i="1"/>
  <c r="AU72" i="1" s="1"/>
  <c r="AT72" i="1"/>
  <c r="AF36" i="1"/>
  <c r="AU36" i="1" s="1"/>
  <c r="AT36" i="1"/>
  <c r="AF493" i="1"/>
  <c r="AU493" i="1" s="1"/>
  <c r="AT493" i="1"/>
  <c r="AF477" i="1"/>
  <c r="AU477" i="1" s="1"/>
  <c r="AT477" i="1"/>
  <c r="AF461" i="1"/>
  <c r="AU461" i="1" s="1"/>
  <c r="AT461" i="1"/>
  <c r="AF445" i="1"/>
  <c r="AU445" i="1" s="1"/>
  <c r="AT445" i="1"/>
  <c r="AF429" i="1"/>
  <c r="AU429" i="1" s="1"/>
  <c r="AT429" i="1"/>
  <c r="AF413" i="1"/>
  <c r="AU413" i="1" s="1"/>
  <c r="AT413" i="1"/>
  <c r="AF397" i="1"/>
  <c r="AU397" i="1" s="1"/>
  <c r="AT397" i="1"/>
  <c r="AF381" i="1"/>
  <c r="AU381" i="1" s="1"/>
  <c r="AT381" i="1"/>
  <c r="AF365" i="1"/>
  <c r="AU365" i="1" s="1"/>
  <c r="AT365" i="1"/>
  <c r="AF349" i="1"/>
  <c r="AU349" i="1" s="1"/>
  <c r="AT349" i="1"/>
  <c r="AF333" i="1"/>
  <c r="AU333" i="1" s="1"/>
  <c r="AT333" i="1"/>
  <c r="AF317" i="1"/>
  <c r="AU317" i="1" s="1"/>
  <c r="AT317" i="1"/>
  <c r="AF301" i="1"/>
  <c r="AU301" i="1" s="1"/>
  <c r="AT301" i="1"/>
  <c r="AF285" i="1"/>
  <c r="AU285" i="1" s="1"/>
  <c r="AT285" i="1"/>
  <c r="AF269" i="1"/>
  <c r="AU269" i="1" s="1"/>
  <c r="AT269" i="1"/>
  <c r="AF253" i="1"/>
  <c r="AU253" i="1" s="1"/>
  <c r="AT253" i="1"/>
  <c r="AF237" i="1"/>
  <c r="AU237" i="1" s="1"/>
  <c r="AT237" i="1"/>
  <c r="AF221" i="1"/>
  <c r="AU221" i="1" s="1"/>
  <c r="AT221" i="1"/>
  <c r="AF205" i="1"/>
  <c r="AU205" i="1" s="1"/>
  <c r="AT205" i="1"/>
  <c r="AF189" i="1"/>
  <c r="AU189" i="1" s="1"/>
  <c r="AT189" i="1"/>
  <c r="AF173" i="1"/>
  <c r="AU173" i="1" s="1"/>
  <c r="AT173" i="1"/>
  <c r="AF157" i="1"/>
  <c r="AU157" i="1" s="1"/>
  <c r="AT157" i="1"/>
  <c r="AF141" i="1"/>
  <c r="AU141" i="1" s="1"/>
  <c r="AT141" i="1"/>
  <c r="AF125" i="1"/>
  <c r="AU125" i="1" s="1"/>
  <c r="AT125" i="1"/>
  <c r="AF109" i="1"/>
  <c r="AU109" i="1" s="1"/>
  <c r="AT109" i="1"/>
  <c r="AF93" i="1"/>
  <c r="AU93" i="1" s="1"/>
  <c r="AT93" i="1"/>
  <c r="AF77" i="1"/>
  <c r="AU77" i="1" s="1"/>
  <c r="AT77" i="1"/>
  <c r="AF61" i="1"/>
  <c r="AU61" i="1" s="1"/>
  <c r="AT61" i="1"/>
  <c r="AF45" i="1"/>
  <c r="AU45" i="1" s="1"/>
  <c r="AT45" i="1"/>
  <c r="AF29" i="1"/>
  <c r="AU29" i="1" s="1"/>
  <c r="AT29" i="1"/>
  <c r="AE404" i="1"/>
  <c r="AN404" i="1"/>
  <c r="AO404" i="1" s="1"/>
  <c r="AE436" i="1"/>
  <c r="AN436" i="1"/>
  <c r="AO436" i="1" s="1"/>
  <c r="AE21" i="1"/>
  <c r="AN21" i="1"/>
  <c r="AO21" i="1" s="1"/>
  <c r="AE420" i="1"/>
  <c r="AN420" i="1"/>
  <c r="AO420" i="1" s="1"/>
  <c r="AE464" i="1"/>
  <c r="AN464" i="1"/>
  <c r="AO464" i="1" s="1"/>
  <c r="AE400" i="1"/>
  <c r="AN400" i="1"/>
  <c r="AO400" i="1" s="1"/>
  <c r="AE261" i="1"/>
  <c r="AN261" i="1"/>
  <c r="AO261" i="1" s="1"/>
  <c r="AE492" i="1"/>
  <c r="AN492" i="1"/>
  <c r="AO492" i="1" s="1"/>
  <c r="AE428" i="1"/>
  <c r="AN428" i="1"/>
  <c r="AO428" i="1" s="1"/>
  <c r="AE364" i="1"/>
  <c r="AN364" i="1"/>
  <c r="AO364" i="1" s="1"/>
  <c r="AE117" i="1"/>
  <c r="AN117" i="1"/>
  <c r="AO117" i="1" s="1"/>
  <c r="AE456" i="1"/>
  <c r="AN456" i="1"/>
  <c r="AO456" i="1" s="1"/>
  <c r="AE392" i="1"/>
  <c r="AN392" i="1"/>
  <c r="AO392" i="1" s="1"/>
  <c r="AE229" i="1"/>
  <c r="AN229" i="1"/>
  <c r="AO229" i="1" s="1"/>
  <c r="AE487" i="1"/>
  <c r="AN487" i="1"/>
  <c r="AO487" i="1" s="1"/>
  <c r="AE471" i="1"/>
  <c r="AN471" i="1"/>
  <c r="AO471" i="1" s="1"/>
  <c r="AE455" i="1"/>
  <c r="AN455" i="1"/>
  <c r="AO455" i="1" s="1"/>
  <c r="AE439" i="1"/>
  <c r="AN439" i="1"/>
  <c r="AO439" i="1" s="1"/>
  <c r="AE423" i="1"/>
  <c r="AN423" i="1"/>
  <c r="AO423" i="1" s="1"/>
  <c r="AE407" i="1"/>
  <c r="AN407" i="1"/>
  <c r="AO407" i="1" s="1"/>
  <c r="AE391" i="1"/>
  <c r="AN391" i="1"/>
  <c r="AO391" i="1" s="1"/>
  <c r="AE375" i="1"/>
  <c r="AN375" i="1"/>
  <c r="AO375" i="1" s="1"/>
  <c r="AE353" i="1"/>
  <c r="AN353" i="1"/>
  <c r="AO353" i="1" s="1"/>
  <c r="AE289" i="1"/>
  <c r="AN289" i="1"/>
  <c r="AO289" i="1" s="1"/>
  <c r="AE225" i="1"/>
  <c r="AN225" i="1"/>
  <c r="AO225" i="1" s="1"/>
  <c r="AE161" i="1"/>
  <c r="AN161" i="1"/>
  <c r="AO161" i="1" s="1"/>
  <c r="AE97" i="1"/>
  <c r="AN97" i="1"/>
  <c r="AO97" i="1" s="1"/>
  <c r="AE33" i="1"/>
  <c r="AN33" i="1"/>
  <c r="AO33" i="1" s="1"/>
  <c r="AE490" i="1"/>
  <c r="AN490" i="1"/>
  <c r="AO490" i="1" s="1"/>
  <c r="AE474" i="1"/>
  <c r="AN474" i="1"/>
  <c r="AO474" i="1" s="1"/>
  <c r="AE458" i="1"/>
  <c r="AN458" i="1"/>
  <c r="AO458" i="1" s="1"/>
  <c r="AE442" i="1"/>
  <c r="AN442" i="1"/>
  <c r="AO442" i="1" s="1"/>
  <c r="AE426" i="1"/>
  <c r="AN426" i="1"/>
  <c r="AO426" i="1" s="1"/>
  <c r="AE410" i="1"/>
  <c r="AN410" i="1"/>
  <c r="AO410" i="1" s="1"/>
  <c r="AE394" i="1"/>
  <c r="AN394" i="1"/>
  <c r="AO394" i="1" s="1"/>
  <c r="AE378" i="1"/>
  <c r="AN378" i="1"/>
  <c r="AO378" i="1" s="1"/>
  <c r="AE362" i="1"/>
  <c r="AN362" i="1"/>
  <c r="AO362" i="1" s="1"/>
  <c r="AE301" i="1"/>
  <c r="AN301" i="1"/>
  <c r="AO301" i="1" s="1"/>
  <c r="AE237" i="1"/>
  <c r="AN237" i="1"/>
  <c r="AO237" i="1" s="1"/>
  <c r="AE173" i="1"/>
  <c r="AN173" i="1"/>
  <c r="AO173" i="1" s="1"/>
  <c r="AE109" i="1"/>
  <c r="AN109" i="1"/>
  <c r="AO109" i="1" s="1"/>
  <c r="AE45" i="1"/>
  <c r="AN45" i="1"/>
  <c r="AO45" i="1" s="1"/>
  <c r="AE493" i="1"/>
  <c r="AN493" i="1"/>
  <c r="AO493" i="1" s="1"/>
  <c r="AE477" i="1"/>
  <c r="AN477" i="1"/>
  <c r="AO477" i="1" s="1"/>
  <c r="AE461" i="1"/>
  <c r="AN461" i="1"/>
  <c r="AO461" i="1" s="1"/>
  <c r="AE445" i="1"/>
  <c r="AN445" i="1"/>
  <c r="AO445" i="1" s="1"/>
  <c r="AE429" i="1"/>
  <c r="AN429" i="1"/>
  <c r="AO429" i="1" s="1"/>
  <c r="AE413" i="1"/>
  <c r="AN413" i="1"/>
  <c r="AO413" i="1" s="1"/>
  <c r="AE397" i="1"/>
  <c r="AN397" i="1"/>
  <c r="AO397" i="1" s="1"/>
  <c r="AE381" i="1"/>
  <c r="AN381" i="1"/>
  <c r="AO381" i="1" s="1"/>
  <c r="AE365" i="1"/>
  <c r="AN365" i="1"/>
  <c r="AO365" i="1" s="1"/>
  <c r="AE313" i="1"/>
  <c r="AN313" i="1"/>
  <c r="AO313" i="1" s="1"/>
  <c r="AE249" i="1"/>
  <c r="AN249" i="1"/>
  <c r="AO249" i="1" s="1"/>
  <c r="AE185" i="1"/>
  <c r="AN185" i="1"/>
  <c r="AO185" i="1" s="1"/>
  <c r="AE121" i="1"/>
  <c r="AN121" i="1"/>
  <c r="AO121" i="1" s="1"/>
  <c r="AE57" i="1"/>
  <c r="AN57" i="1"/>
  <c r="AO57" i="1" s="1"/>
  <c r="AE356" i="1"/>
  <c r="AN356" i="1"/>
  <c r="AO356" i="1" s="1"/>
  <c r="AE340" i="1"/>
  <c r="AN340" i="1"/>
  <c r="AO340" i="1" s="1"/>
  <c r="AE324" i="1"/>
  <c r="AN324" i="1"/>
  <c r="AO324" i="1" s="1"/>
  <c r="AE308" i="1"/>
  <c r="AN308" i="1"/>
  <c r="AO308" i="1" s="1"/>
  <c r="AE292" i="1"/>
  <c r="AN292" i="1"/>
  <c r="AO292" i="1" s="1"/>
  <c r="AE276" i="1"/>
  <c r="AN276" i="1"/>
  <c r="AO276" i="1" s="1"/>
  <c r="AE260" i="1"/>
  <c r="AN260" i="1"/>
  <c r="AO260" i="1" s="1"/>
  <c r="AE244" i="1"/>
  <c r="AN244" i="1"/>
  <c r="AO244" i="1" s="1"/>
  <c r="AE228" i="1"/>
  <c r="AN228" i="1"/>
  <c r="AO228" i="1" s="1"/>
  <c r="AE212" i="1"/>
  <c r="AN212" i="1"/>
  <c r="AO212" i="1" s="1"/>
  <c r="AE196" i="1"/>
  <c r="AN196" i="1"/>
  <c r="AO196" i="1" s="1"/>
  <c r="AE180" i="1"/>
  <c r="AN180" i="1"/>
  <c r="AO180" i="1" s="1"/>
  <c r="AE164" i="1"/>
  <c r="AN164" i="1"/>
  <c r="AO164" i="1" s="1"/>
  <c r="AE148" i="1"/>
  <c r="AN148" i="1"/>
  <c r="AO148" i="1" s="1"/>
  <c r="AE132" i="1"/>
  <c r="AN132" i="1"/>
  <c r="AO132" i="1" s="1"/>
  <c r="AE116" i="1"/>
  <c r="AN116" i="1"/>
  <c r="AO116" i="1" s="1"/>
  <c r="AE100" i="1"/>
  <c r="AN100" i="1"/>
  <c r="AO100" i="1" s="1"/>
  <c r="AE84" i="1"/>
  <c r="AN84" i="1"/>
  <c r="AO84" i="1" s="1"/>
  <c r="AE68" i="1"/>
  <c r="AN68" i="1"/>
  <c r="AO68" i="1" s="1"/>
  <c r="AE52" i="1"/>
  <c r="AN52" i="1"/>
  <c r="AO52" i="1" s="1"/>
  <c r="AE36" i="1"/>
  <c r="AN36" i="1"/>
  <c r="AO36" i="1" s="1"/>
  <c r="AE359" i="1"/>
  <c r="AN359" i="1"/>
  <c r="AO359" i="1" s="1"/>
  <c r="AE343" i="1"/>
  <c r="AN343" i="1"/>
  <c r="AO343" i="1" s="1"/>
  <c r="AE327" i="1"/>
  <c r="AN327" i="1"/>
  <c r="AO327" i="1" s="1"/>
  <c r="AE311" i="1"/>
  <c r="AN311" i="1"/>
  <c r="AO311" i="1" s="1"/>
  <c r="AE295" i="1"/>
  <c r="AN295" i="1"/>
  <c r="AO295" i="1" s="1"/>
  <c r="AE279" i="1"/>
  <c r="AN279" i="1"/>
  <c r="AO279" i="1" s="1"/>
  <c r="AE263" i="1"/>
  <c r="AN263" i="1"/>
  <c r="AO263" i="1" s="1"/>
  <c r="AE247" i="1"/>
  <c r="AN247" i="1"/>
  <c r="AO247" i="1" s="1"/>
  <c r="AE231" i="1"/>
  <c r="AN231" i="1"/>
  <c r="AO231" i="1" s="1"/>
  <c r="AE215" i="1"/>
  <c r="AN215" i="1"/>
  <c r="AO215" i="1" s="1"/>
  <c r="AE199" i="1"/>
  <c r="AN199" i="1"/>
  <c r="AO199" i="1" s="1"/>
  <c r="AE183" i="1"/>
  <c r="AN183" i="1"/>
  <c r="AO183" i="1" s="1"/>
  <c r="AE167" i="1"/>
  <c r="AN167" i="1"/>
  <c r="AO167" i="1" s="1"/>
  <c r="AE151" i="1"/>
  <c r="AN151" i="1"/>
  <c r="AO151" i="1" s="1"/>
  <c r="AE135" i="1"/>
  <c r="AN135" i="1"/>
  <c r="AO135" i="1" s="1"/>
  <c r="AE119" i="1"/>
  <c r="AN119" i="1"/>
  <c r="AO119" i="1" s="1"/>
  <c r="AE103" i="1"/>
  <c r="AN103" i="1"/>
  <c r="AO103" i="1" s="1"/>
  <c r="AE87" i="1"/>
  <c r="AN87" i="1"/>
  <c r="AO87" i="1" s="1"/>
  <c r="AE71" i="1"/>
  <c r="AN71" i="1"/>
  <c r="AO71" i="1" s="1"/>
  <c r="AE55" i="1"/>
  <c r="AN55" i="1"/>
  <c r="AO55" i="1" s="1"/>
  <c r="AE39" i="1"/>
  <c r="AN39" i="1"/>
  <c r="AO39" i="1" s="1"/>
  <c r="AE23" i="1"/>
  <c r="AN23" i="1"/>
  <c r="AO23" i="1" s="1"/>
  <c r="AE346" i="1"/>
  <c r="AN346" i="1"/>
  <c r="AO346" i="1" s="1"/>
  <c r="AE330" i="1"/>
  <c r="AN330" i="1"/>
  <c r="AO330" i="1" s="1"/>
  <c r="AE314" i="1"/>
  <c r="AN314" i="1"/>
  <c r="AO314" i="1" s="1"/>
  <c r="AE298" i="1"/>
  <c r="AN298" i="1"/>
  <c r="AO298" i="1" s="1"/>
  <c r="AE282" i="1"/>
  <c r="AN282" i="1"/>
  <c r="AO282" i="1" s="1"/>
  <c r="AE266" i="1"/>
  <c r="AN266" i="1"/>
  <c r="AO266" i="1" s="1"/>
  <c r="AE250" i="1"/>
  <c r="AN250" i="1"/>
  <c r="AO250" i="1" s="1"/>
  <c r="AE234" i="1"/>
  <c r="AN234" i="1"/>
  <c r="AO234" i="1" s="1"/>
  <c r="AE218" i="1"/>
  <c r="AN218" i="1"/>
  <c r="AO218" i="1" s="1"/>
  <c r="AE202" i="1"/>
  <c r="AN202" i="1"/>
  <c r="AO202" i="1" s="1"/>
  <c r="AE186" i="1"/>
  <c r="AN186" i="1"/>
  <c r="AO186" i="1" s="1"/>
  <c r="AE170" i="1"/>
  <c r="AN170" i="1"/>
  <c r="AO170" i="1" s="1"/>
  <c r="AE154" i="1"/>
  <c r="AN154" i="1"/>
  <c r="AO154" i="1" s="1"/>
  <c r="AE138" i="1"/>
  <c r="AN138" i="1"/>
  <c r="AO138" i="1" s="1"/>
  <c r="AE122" i="1"/>
  <c r="AN122" i="1"/>
  <c r="AO122" i="1" s="1"/>
  <c r="AE106" i="1"/>
  <c r="AN106" i="1"/>
  <c r="AO106" i="1" s="1"/>
  <c r="AE90" i="1"/>
  <c r="AN90" i="1"/>
  <c r="AO90" i="1" s="1"/>
  <c r="AE74" i="1"/>
  <c r="AN74" i="1"/>
  <c r="AO74" i="1" s="1"/>
  <c r="AE58" i="1"/>
  <c r="AN58" i="1"/>
  <c r="AO58" i="1" s="1"/>
  <c r="AE42" i="1"/>
  <c r="AN42" i="1"/>
  <c r="AO42" i="1" s="1"/>
  <c r="AE26" i="1"/>
  <c r="AN26" i="1"/>
  <c r="AO26" i="1" s="1"/>
  <c r="AF336" i="1"/>
  <c r="AU336" i="1" s="1"/>
  <c r="AT336" i="1"/>
  <c r="AF232" i="1"/>
  <c r="AU232" i="1" s="1"/>
  <c r="AT232" i="1"/>
  <c r="AF499" i="1"/>
  <c r="AU499" i="1" s="1"/>
  <c r="AT499" i="1"/>
  <c r="AF451" i="1"/>
  <c r="AU451" i="1" s="1"/>
  <c r="AT451" i="1"/>
  <c r="AF403" i="1"/>
  <c r="AU403" i="1" s="1"/>
  <c r="AT403" i="1"/>
  <c r="AF323" i="1"/>
  <c r="AU323" i="1" s="1"/>
  <c r="AT323" i="1"/>
  <c r="AF243" i="1"/>
  <c r="AU243" i="1" s="1"/>
  <c r="AT243" i="1"/>
  <c r="AF163" i="1"/>
  <c r="AU163" i="1" s="1"/>
  <c r="AT163" i="1"/>
  <c r="AF164" i="1"/>
  <c r="AU164" i="1" s="1"/>
  <c r="AT164" i="1"/>
  <c r="AF492" i="1"/>
  <c r="AU492" i="1" s="1"/>
  <c r="AT492" i="1"/>
  <c r="AF444" i="1"/>
  <c r="AU444" i="1" s="1"/>
  <c r="AT444" i="1"/>
  <c r="AF396" i="1"/>
  <c r="AU396" i="1" s="1"/>
  <c r="AT396" i="1"/>
  <c r="AF348" i="1"/>
  <c r="AU348" i="1" s="1"/>
  <c r="AT348" i="1"/>
  <c r="AF296" i="1"/>
  <c r="AU296" i="1" s="1"/>
  <c r="AT296" i="1"/>
  <c r="AF248" i="1"/>
  <c r="AU248" i="1" s="1"/>
  <c r="AT248" i="1"/>
  <c r="AF196" i="1"/>
  <c r="AU196" i="1" s="1"/>
  <c r="AT196" i="1"/>
  <c r="AF148" i="1"/>
  <c r="AU148" i="1" s="1"/>
  <c r="AT148" i="1"/>
  <c r="AF100" i="1"/>
  <c r="AU100" i="1" s="1"/>
  <c r="AT100" i="1"/>
  <c r="AF24" i="1"/>
  <c r="AU24" i="1" s="1"/>
  <c r="AT24" i="1"/>
  <c r="AF487" i="1"/>
  <c r="AU487" i="1" s="1"/>
  <c r="AT487" i="1"/>
  <c r="AF471" i="1"/>
  <c r="AU471" i="1" s="1"/>
  <c r="AT471" i="1"/>
  <c r="AF455" i="1"/>
  <c r="AU455" i="1" s="1"/>
  <c r="AT455" i="1"/>
  <c r="AF439" i="1"/>
  <c r="AU439" i="1" s="1"/>
  <c r="AT439" i="1"/>
  <c r="AF423" i="1"/>
  <c r="AU423" i="1" s="1"/>
  <c r="AT423" i="1"/>
  <c r="AF407" i="1"/>
  <c r="AU407" i="1" s="1"/>
  <c r="AT407" i="1"/>
  <c r="AF391" i="1"/>
  <c r="AU391" i="1" s="1"/>
  <c r="AT391" i="1"/>
  <c r="AF375" i="1"/>
  <c r="AU375" i="1" s="1"/>
  <c r="AT375" i="1"/>
  <c r="AF359" i="1"/>
  <c r="AU359" i="1" s="1"/>
  <c r="AT359" i="1"/>
  <c r="AF343" i="1"/>
  <c r="AU343" i="1" s="1"/>
  <c r="AT343" i="1"/>
  <c r="AF327" i="1"/>
  <c r="AU327" i="1" s="1"/>
  <c r="AT327" i="1"/>
  <c r="AF311" i="1"/>
  <c r="AU311" i="1" s="1"/>
  <c r="AT311" i="1"/>
  <c r="AF295" i="1"/>
  <c r="AU295" i="1" s="1"/>
  <c r="AT295" i="1"/>
  <c r="AF279" i="1"/>
  <c r="AU279" i="1" s="1"/>
  <c r="AT279" i="1"/>
  <c r="AF263" i="1"/>
  <c r="AU263" i="1" s="1"/>
  <c r="AT263" i="1"/>
  <c r="AF247" i="1"/>
  <c r="AU247" i="1" s="1"/>
  <c r="AT247" i="1"/>
  <c r="AF231" i="1"/>
  <c r="AU231" i="1" s="1"/>
  <c r="AT231" i="1"/>
  <c r="AF215" i="1"/>
  <c r="AU215" i="1" s="1"/>
  <c r="AT215" i="1"/>
  <c r="AF199" i="1"/>
  <c r="AU199" i="1" s="1"/>
  <c r="AT199" i="1"/>
  <c r="AF183" i="1"/>
  <c r="AU183" i="1" s="1"/>
  <c r="AT183" i="1"/>
  <c r="AF167" i="1"/>
  <c r="AU167" i="1" s="1"/>
  <c r="AT167" i="1"/>
  <c r="AF151" i="1"/>
  <c r="AU151" i="1" s="1"/>
  <c r="AT151" i="1"/>
  <c r="AF135" i="1"/>
  <c r="AU135" i="1" s="1"/>
  <c r="AT135" i="1"/>
  <c r="AF119" i="1"/>
  <c r="AU119" i="1" s="1"/>
  <c r="AT119" i="1"/>
  <c r="AF103" i="1"/>
  <c r="AU103" i="1" s="1"/>
  <c r="AT103" i="1"/>
  <c r="AF87" i="1"/>
  <c r="AU87" i="1" s="1"/>
  <c r="AT87" i="1"/>
  <c r="AF71" i="1"/>
  <c r="AU71" i="1" s="1"/>
  <c r="AT71" i="1"/>
  <c r="AF55" i="1"/>
  <c r="AU55" i="1" s="1"/>
  <c r="AT55" i="1"/>
  <c r="AF39" i="1"/>
  <c r="AU39" i="1" s="1"/>
  <c r="AT39" i="1"/>
  <c r="AF23" i="1"/>
  <c r="AU23" i="1" s="1"/>
  <c r="AT23" i="1"/>
  <c r="AF464" i="1"/>
  <c r="AU464" i="1" s="1"/>
  <c r="AT464" i="1"/>
  <c r="AF412" i="1"/>
  <c r="AU412" i="1" s="1"/>
  <c r="AT412" i="1"/>
  <c r="AF364" i="1"/>
  <c r="AU364" i="1" s="1"/>
  <c r="AT364" i="1"/>
  <c r="AF320" i="1"/>
  <c r="AU320" i="1" s="1"/>
  <c r="AT320" i="1"/>
  <c r="AF276" i="1"/>
  <c r="AU276" i="1" s="1"/>
  <c r="AT276" i="1"/>
  <c r="AF228" i="1"/>
  <c r="AU228" i="1" s="1"/>
  <c r="AT228" i="1"/>
  <c r="AF180" i="1"/>
  <c r="AU180" i="1" s="1"/>
  <c r="AT180" i="1"/>
  <c r="AF128" i="1"/>
  <c r="AU128" i="1" s="1"/>
  <c r="AT128" i="1"/>
  <c r="AF80" i="1"/>
  <c r="AU80" i="1" s="1"/>
  <c r="AT80" i="1"/>
  <c r="AF40" i="1"/>
  <c r="AU40" i="1" s="1"/>
  <c r="AT40" i="1"/>
  <c r="AF494" i="1"/>
  <c r="AU494" i="1" s="1"/>
  <c r="AT494" i="1"/>
  <c r="AF478" i="1"/>
  <c r="AU478" i="1" s="1"/>
  <c r="AT478" i="1"/>
  <c r="AF462" i="1"/>
  <c r="AU462" i="1" s="1"/>
  <c r="AT462" i="1"/>
  <c r="AF446" i="1"/>
  <c r="AU446" i="1" s="1"/>
  <c r="AT446" i="1"/>
  <c r="AF430" i="1"/>
  <c r="AU430" i="1" s="1"/>
  <c r="AT430" i="1"/>
  <c r="AF414" i="1"/>
  <c r="AU414" i="1" s="1"/>
  <c r="AT414" i="1"/>
  <c r="AF398" i="1"/>
  <c r="AU398" i="1" s="1"/>
  <c r="AT398" i="1"/>
  <c r="AF382" i="1"/>
  <c r="AU382" i="1" s="1"/>
  <c r="AT382" i="1"/>
  <c r="AF366" i="1"/>
  <c r="AU366" i="1" s="1"/>
  <c r="AT366" i="1"/>
  <c r="AF350" i="1"/>
  <c r="AU350" i="1" s="1"/>
  <c r="AT350" i="1"/>
  <c r="AF334" i="1"/>
  <c r="AU334" i="1" s="1"/>
  <c r="AT334" i="1"/>
  <c r="AF318" i="1"/>
  <c r="AU318" i="1" s="1"/>
  <c r="AT318" i="1"/>
  <c r="AF302" i="1"/>
  <c r="AU302" i="1" s="1"/>
  <c r="AT302" i="1"/>
  <c r="AF286" i="1"/>
  <c r="AU286" i="1" s="1"/>
  <c r="AT286" i="1"/>
  <c r="AF270" i="1"/>
  <c r="AU270" i="1" s="1"/>
  <c r="AT270" i="1"/>
  <c r="AF254" i="1"/>
  <c r="AU254" i="1" s="1"/>
  <c r="AT254" i="1"/>
  <c r="AF238" i="1"/>
  <c r="AU238" i="1" s="1"/>
  <c r="AT238" i="1"/>
  <c r="AF222" i="1"/>
  <c r="AU222" i="1" s="1"/>
  <c r="AT222" i="1"/>
  <c r="AF206" i="1"/>
  <c r="AU206" i="1" s="1"/>
  <c r="AT206" i="1"/>
  <c r="AF190" i="1"/>
  <c r="AU190" i="1" s="1"/>
  <c r="AT190" i="1"/>
  <c r="AF174" i="1"/>
  <c r="AU174" i="1" s="1"/>
  <c r="AT174" i="1"/>
  <c r="AF158" i="1"/>
  <c r="AU158" i="1" s="1"/>
  <c r="AT158" i="1"/>
  <c r="AF142" i="1"/>
  <c r="AU142" i="1" s="1"/>
  <c r="AT142" i="1"/>
  <c r="AF126" i="1"/>
  <c r="AU126" i="1" s="1"/>
  <c r="AT126" i="1"/>
  <c r="AF110" i="1"/>
  <c r="AU110" i="1" s="1"/>
  <c r="AT110" i="1"/>
  <c r="AF94" i="1"/>
  <c r="AU94" i="1" s="1"/>
  <c r="AT94" i="1"/>
  <c r="AF78" i="1"/>
  <c r="AU78" i="1" s="1"/>
  <c r="AT78" i="1"/>
  <c r="AF62" i="1"/>
  <c r="AU62" i="1" s="1"/>
  <c r="AT62" i="1"/>
  <c r="AF46" i="1"/>
  <c r="AU46" i="1" s="1"/>
  <c r="AT46" i="1"/>
  <c r="AF30" i="1"/>
  <c r="AU30" i="1" s="1"/>
  <c r="AT30" i="1"/>
  <c r="AF484" i="1"/>
  <c r="AU484" i="1" s="1"/>
  <c r="AT484" i="1"/>
  <c r="AF436" i="1"/>
  <c r="AU436" i="1" s="1"/>
  <c r="AT436" i="1"/>
  <c r="AF392" i="1"/>
  <c r="AU392" i="1" s="1"/>
  <c r="AT392" i="1"/>
  <c r="AF344" i="1"/>
  <c r="AU344" i="1" s="1"/>
  <c r="AT344" i="1"/>
  <c r="AF292" i="1"/>
  <c r="AU292" i="1" s="1"/>
  <c r="AT292" i="1"/>
  <c r="AF244" i="1"/>
  <c r="AU244" i="1" s="1"/>
  <c r="AT244" i="1"/>
  <c r="AF204" i="1"/>
  <c r="AU204" i="1" s="1"/>
  <c r="AT204" i="1"/>
  <c r="AF156" i="1"/>
  <c r="AU156" i="1" s="1"/>
  <c r="AT156" i="1"/>
  <c r="AF108" i="1"/>
  <c r="AU108" i="1" s="1"/>
  <c r="AT108" i="1"/>
  <c r="AF64" i="1"/>
  <c r="AU64" i="1" s="1"/>
  <c r="AT64" i="1"/>
  <c r="AF32" i="1"/>
  <c r="AU32" i="1" s="1"/>
  <c r="AT32" i="1"/>
  <c r="AF489" i="1"/>
  <c r="AU489" i="1" s="1"/>
  <c r="AT489" i="1"/>
  <c r="AF473" i="1"/>
  <c r="AU473" i="1" s="1"/>
  <c r="AT473" i="1"/>
  <c r="AF457" i="1"/>
  <c r="AU457" i="1" s="1"/>
  <c r="AT457" i="1"/>
  <c r="AF441" i="1"/>
  <c r="AU441" i="1" s="1"/>
  <c r="AT441" i="1"/>
  <c r="AF425" i="1"/>
  <c r="AU425" i="1" s="1"/>
  <c r="AT425" i="1"/>
  <c r="AF409" i="1"/>
  <c r="AU409" i="1" s="1"/>
  <c r="AT409" i="1"/>
  <c r="AF393" i="1"/>
  <c r="AU393" i="1" s="1"/>
  <c r="AT393" i="1"/>
  <c r="AF377" i="1"/>
  <c r="AU377" i="1" s="1"/>
  <c r="AT377" i="1"/>
  <c r="AF361" i="1"/>
  <c r="AU361" i="1" s="1"/>
  <c r="AT361" i="1"/>
  <c r="AF345" i="1"/>
  <c r="AU345" i="1" s="1"/>
  <c r="AT345" i="1"/>
  <c r="AF329" i="1"/>
  <c r="AU329" i="1" s="1"/>
  <c r="AT329" i="1"/>
  <c r="AF313" i="1"/>
  <c r="AU313" i="1" s="1"/>
  <c r="AT313" i="1"/>
  <c r="AF297" i="1"/>
  <c r="AU297" i="1" s="1"/>
  <c r="AT297" i="1"/>
  <c r="AF281" i="1"/>
  <c r="AU281" i="1" s="1"/>
  <c r="AT281" i="1"/>
  <c r="AF265" i="1"/>
  <c r="AU265" i="1" s="1"/>
  <c r="AT265" i="1"/>
  <c r="AF249" i="1"/>
  <c r="AU249" i="1" s="1"/>
  <c r="AT249" i="1"/>
  <c r="AF233" i="1"/>
  <c r="AU233" i="1" s="1"/>
  <c r="AT233" i="1"/>
  <c r="AF217" i="1"/>
  <c r="AU217" i="1" s="1"/>
  <c r="AT217" i="1"/>
  <c r="AF201" i="1"/>
  <c r="AU201" i="1" s="1"/>
  <c r="AT201" i="1"/>
  <c r="AF185" i="1"/>
  <c r="AU185" i="1" s="1"/>
  <c r="AT185" i="1"/>
  <c r="AF169" i="1"/>
  <c r="AU169" i="1" s="1"/>
  <c r="AT169" i="1"/>
  <c r="AF153" i="1"/>
  <c r="AU153" i="1" s="1"/>
  <c r="AT153" i="1"/>
  <c r="AF137" i="1"/>
  <c r="AU137" i="1" s="1"/>
  <c r="AT137" i="1"/>
  <c r="AF121" i="1"/>
  <c r="AU121" i="1" s="1"/>
  <c r="AT121" i="1"/>
  <c r="AF105" i="1"/>
  <c r="AU105" i="1" s="1"/>
  <c r="AT105" i="1"/>
  <c r="AF89" i="1"/>
  <c r="AU89" i="1" s="1"/>
  <c r="AT89" i="1"/>
  <c r="AF73" i="1"/>
  <c r="AU73" i="1" s="1"/>
  <c r="AT73" i="1"/>
  <c r="AF57" i="1"/>
  <c r="AU57" i="1" s="1"/>
  <c r="AT57" i="1"/>
  <c r="AF41" i="1"/>
  <c r="AU41" i="1" s="1"/>
  <c r="AT41" i="1"/>
  <c r="AF25" i="1"/>
  <c r="AU25" i="1" s="1"/>
  <c r="AT25" i="1"/>
  <c r="AE277" i="1"/>
  <c r="AN277" i="1"/>
  <c r="AO277" i="1" s="1"/>
  <c r="AE452" i="1"/>
  <c r="AN452" i="1"/>
  <c r="AO452" i="1" s="1"/>
  <c r="AE372" i="1"/>
  <c r="AN372" i="1"/>
  <c r="AO372" i="1" s="1"/>
  <c r="AE341" i="1"/>
  <c r="AN341" i="1"/>
  <c r="AO341" i="1" s="1"/>
  <c r="AE448" i="1"/>
  <c r="AN448" i="1"/>
  <c r="AO448" i="1" s="1"/>
  <c r="AE384" i="1"/>
  <c r="AN384" i="1"/>
  <c r="AO384" i="1" s="1"/>
  <c r="AE197" i="1"/>
  <c r="AN197" i="1"/>
  <c r="AO197" i="1" s="1"/>
  <c r="AE476" i="1"/>
  <c r="AN476" i="1"/>
  <c r="AO476" i="1" s="1"/>
  <c r="AE412" i="1"/>
  <c r="AN412" i="1"/>
  <c r="AO412" i="1" s="1"/>
  <c r="AE309" i="1"/>
  <c r="AN309" i="1"/>
  <c r="AO309" i="1" s="1"/>
  <c r="AE53" i="1"/>
  <c r="AN53" i="1"/>
  <c r="AO53" i="1" s="1"/>
  <c r="AE440" i="1"/>
  <c r="AN440" i="1"/>
  <c r="AO440" i="1" s="1"/>
  <c r="AE376" i="1"/>
  <c r="AN376" i="1"/>
  <c r="AO376" i="1" s="1"/>
  <c r="AE165" i="1"/>
  <c r="AN165" i="1"/>
  <c r="AO165" i="1" s="1"/>
  <c r="AE499" i="1"/>
  <c r="AN499" i="1"/>
  <c r="AO499" i="1" s="1"/>
  <c r="AE483" i="1"/>
  <c r="AN483" i="1"/>
  <c r="AO483" i="1" s="1"/>
  <c r="AE467" i="1"/>
  <c r="AN467" i="1"/>
  <c r="AO467" i="1" s="1"/>
  <c r="AE451" i="1"/>
  <c r="AN451" i="1"/>
  <c r="AO451" i="1" s="1"/>
  <c r="AE435" i="1"/>
  <c r="AN435" i="1"/>
  <c r="AO435" i="1" s="1"/>
  <c r="AE419" i="1"/>
  <c r="AN419" i="1"/>
  <c r="AO419" i="1" s="1"/>
  <c r="AE403" i="1"/>
  <c r="AN403" i="1"/>
  <c r="AO403" i="1" s="1"/>
  <c r="AE387" i="1"/>
  <c r="AN387" i="1"/>
  <c r="AO387" i="1" s="1"/>
  <c r="AE371" i="1"/>
  <c r="AN371" i="1"/>
  <c r="AO371" i="1" s="1"/>
  <c r="AE337" i="1"/>
  <c r="AN337" i="1"/>
  <c r="AO337" i="1" s="1"/>
  <c r="AE273" i="1"/>
  <c r="AN273" i="1"/>
  <c r="AO273" i="1" s="1"/>
  <c r="AE209" i="1"/>
  <c r="AN209" i="1"/>
  <c r="AO209" i="1" s="1"/>
  <c r="AE145" i="1"/>
  <c r="AN145" i="1"/>
  <c r="AO145" i="1" s="1"/>
  <c r="AE81" i="1"/>
  <c r="AN81" i="1"/>
  <c r="AO81" i="1" s="1"/>
  <c r="AE486" i="1"/>
  <c r="AN486" i="1"/>
  <c r="AO486" i="1" s="1"/>
  <c r="AE470" i="1"/>
  <c r="AN470" i="1"/>
  <c r="AO470" i="1" s="1"/>
  <c r="AE454" i="1"/>
  <c r="AN454" i="1"/>
  <c r="AO454" i="1" s="1"/>
  <c r="AE438" i="1"/>
  <c r="AN438" i="1"/>
  <c r="AO438" i="1" s="1"/>
  <c r="AE422" i="1"/>
  <c r="AN422" i="1"/>
  <c r="AO422" i="1" s="1"/>
  <c r="AE406" i="1"/>
  <c r="AN406" i="1"/>
  <c r="AO406" i="1" s="1"/>
  <c r="AE390" i="1"/>
  <c r="AN390" i="1"/>
  <c r="AO390" i="1" s="1"/>
  <c r="AE374" i="1"/>
  <c r="AN374" i="1"/>
  <c r="AO374" i="1" s="1"/>
  <c r="AE349" i="1"/>
  <c r="AN349" i="1"/>
  <c r="AO349" i="1" s="1"/>
  <c r="AE285" i="1"/>
  <c r="AN285" i="1"/>
  <c r="AO285" i="1" s="1"/>
  <c r="AE221" i="1"/>
  <c r="AN221" i="1"/>
  <c r="AO221" i="1" s="1"/>
  <c r="AE157" i="1"/>
  <c r="AN157" i="1"/>
  <c r="AO157" i="1" s="1"/>
  <c r="AE93" i="1"/>
  <c r="AN93" i="1"/>
  <c r="AO93" i="1" s="1"/>
  <c r="AE29" i="1"/>
  <c r="AN29" i="1"/>
  <c r="AO29" i="1" s="1"/>
  <c r="AE489" i="1"/>
  <c r="AN489" i="1"/>
  <c r="AO489" i="1" s="1"/>
  <c r="AE473" i="1"/>
  <c r="AN473" i="1"/>
  <c r="AO473" i="1" s="1"/>
  <c r="AE457" i="1"/>
  <c r="AN457" i="1"/>
  <c r="AO457" i="1" s="1"/>
  <c r="AE441" i="1"/>
  <c r="AN441" i="1"/>
  <c r="AO441" i="1" s="1"/>
  <c r="AE425" i="1"/>
  <c r="AN425" i="1"/>
  <c r="AO425" i="1" s="1"/>
  <c r="AE409" i="1"/>
  <c r="AN409" i="1"/>
  <c r="AO409" i="1" s="1"/>
  <c r="AE393" i="1"/>
  <c r="AN393" i="1"/>
  <c r="AO393" i="1" s="1"/>
  <c r="AE377" i="1"/>
  <c r="AN377" i="1"/>
  <c r="AO377" i="1" s="1"/>
  <c r="AE361" i="1"/>
  <c r="AN361" i="1"/>
  <c r="AO361" i="1" s="1"/>
  <c r="AE297" i="1"/>
  <c r="AN297" i="1"/>
  <c r="AO297" i="1" s="1"/>
  <c r="AE233" i="1"/>
  <c r="AN233" i="1"/>
  <c r="AO233" i="1" s="1"/>
  <c r="AE169" i="1"/>
  <c r="AN169" i="1"/>
  <c r="AO169" i="1" s="1"/>
  <c r="AE105" i="1"/>
  <c r="AN105" i="1"/>
  <c r="AO105" i="1" s="1"/>
  <c r="AE41" i="1"/>
  <c r="AN41" i="1"/>
  <c r="AO41" i="1" s="1"/>
  <c r="AE352" i="1"/>
  <c r="AN352" i="1"/>
  <c r="AO352" i="1" s="1"/>
  <c r="AE336" i="1"/>
  <c r="AN336" i="1"/>
  <c r="AO336" i="1" s="1"/>
  <c r="AE320" i="1"/>
  <c r="AN320" i="1"/>
  <c r="AO320" i="1" s="1"/>
  <c r="AE304" i="1"/>
  <c r="AN304" i="1"/>
  <c r="AO304" i="1" s="1"/>
  <c r="AE288" i="1"/>
  <c r="AN288" i="1"/>
  <c r="AO288" i="1" s="1"/>
  <c r="AE272" i="1"/>
  <c r="AN272" i="1"/>
  <c r="AO272" i="1" s="1"/>
  <c r="AE256" i="1"/>
  <c r="AN256" i="1"/>
  <c r="AO256" i="1" s="1"/>
  <c r="AE240" i="1"/>
  <c r="AN240" i="1"/>
  <c r="AO240" i="1" s="1"/>
  <c r="AE224" i="1"/>
  <c r="AN224" i="1"/>
  <c r="AO224" i="1" s="1"/>
  <c r="AE208" i="1"/>
  <c r="AN208" i="1"/>
  <c r="AO208" i="1" s="1"/>
  <c r="AE192" i="1"/>
  <c r="AN192" i="1"/>
  <c r="AO192" i="1" s="1"/>
  <c r="AE176" i="1"/>
  <c r="AN176" i="1"/>
  <c r="AO176" i="1" s="1"/>
  <c r="AE160" i="1"/>
  <c r="AN160" i="1"/>
  <c r="AO160" i="1" s="1"/>
  <c r="AE144" i="1"/>
  <c r="AN144" i="1"/>
  <c r="AO144" i="1" s="1"/>
  <c r="AE128" i="1"/>
  <c r="AN128" i="1"/>
  <c r="AO128" i="1" s="1"/>
  <c r="AE112" i="1"/>
  <c r="AN112" i="1"/>
  <c r="AO112" i="1" s="1"/>
  <c r="AE96" i="1"/>
  <c r="AN96" i="1"/>
  <c r="AO96" i="1" s="1"/>
  <c r="AE80" i="1"/>
  <c r="AN80" i="1"/>
  <c r="AO80" i="1" s="1"/>
  <c r="AE64" i="1"/>
  <c r="AN64" i="1"/>
  <c r="AO64" i="1" s="1"/>
  <c r="AE48" i="1"/>
  <c r="AN48" i="1"/>
  <c r="AO48" i="1" s="1"/>
  <c r="AE32" i="1"/>
  <c r="AN32" i="1"/>
  <c r="AO32" i="1" s="1"/>
  <c r="AE355" i="1"/>
  <c r="AN355" i="1"/>
  <c r="AO355" i="1" s="1"/>
  <c r="AE339" i="1"/>
  <c r="AN339" i="1"/>
  <c r="AO339" i="1" s="1"/>
  <c r="AE323" i="1"/>
  <c r="AN323" i="1"/>
  <c r="AO323" i="1" s="1"/>
  <c r="AE307" i="1"/>
  <c r="AN307" i="1"/>
  <c r="AO307" i="1" s="1"/>
  <c r="AE291" i="1"/>
  <c r="AN291" i="1"/>
  <c r="AO291" i="1" s="1"/>
  <c r="AE275" i="1"/>
  <c r="AN275" i="1"/>
  <c r="AO275" i="1" s="1"/>
  <c r="AE259" i="1"/>
  <c r="AN259" i="1"/>
  <c r="AO259" i="1" s="1"/>
  <c r="AE243" i="1"/>
  <c r="AN243" i="1"/>
  <c r="AO243" i="1" s="1"/>
  <c r="AE227" i="1"/>
  <c r="AN227" i="1"/>
  <c r="AO227" i="1" s="1"/>
  <c r="AE211" i="1"/>
  <c r="AN211" i="1"/>
  <c r="AO211" i="1" s="1"/>
  <c r="AE195" i="1"/>
  <c r="AN195" i="1"/>
  <c r="AO195" i="1" s="1"/>
  <c r="AE179" i="1"/>
  <c r="AN179" i="1"/>
  <c r="AO179" i="1" s="1"/>
  <c r="AE163" i="1"/>
  <c r="AN163" i="1"/>
  <c r="AO163" i="1" s="1"/>
  <c r="AE147" i="1"/>
  <c r="AN147" i="1"/>
  <c r="AO147" i="1" s="1"/>
  <c r="AE131" i="1"/>
  <c r="AN131" i="1"/>
  <c r="AO131" i="1" s="1"/>
  <c r="AE115" i="1"/>
  <c r="AN115" i="1"/>
  <c r="AO115" i="1" s="1"/>
  <c r="AE99" i="1"/>
  <c r="AN99" i="1"/>
  <c r="AO99" i="1" s="1"/>
  <c r="AE83" i="1"/>
  <c r="AN83" i="1"/>
  <c r="AO83" i="1" s="1"/>
  <c r="AE67" i="1"/>
  <c r="AN67" i="1"/>
  <c r="AO67" i="1" s="1"/>
  <c r="AE51" i="1"/>
  <c r="AN51" i="1"/>
  <c r="AO51" i="1" s="1"/>
  <c r="AE35" i="1"/>
  <c r="AN35" i="1"/>
  <c r="AO35" i="1" s="1"/>
  <c r="AE358" i="1"/>
  <c r="AN358" i="1"/>
  <c r="AO358" i="1" s="1"/>
  <c r="AE342" i="1"/>
  <c r="AN342" i="1"/>
  <c r="AO342" i="1" s="1"/>
  <c r="AE326" i="1"/>
  <c r="AN326" i="1"/>
  <c r="AO326" i="1" s="1"/>
  <c r="AE310" i="1"/>
  <c r="AN310" i="1"/>
  <c r="AO310" i="1" s="1"/>
  <c r="AE294" i="1"/>
  <c r="AN294" i="1"/>
  <c r="AO294" i="1" s="1"/>
  <c r="AE278" i="1"/>
  <c r="AN278" i="1"/>
  <c r="AO278" i="1" s="1"/>
  <c r="AE262" i="1"/>
  <c r="AN262" i="1"/>
  <c r="AO262" i="1" s="1"/>
  <c r="AE246" i="1"/>
  <c r="AN246" i="1"/>
  <c r="AO246" i="1" s="1"/>
  <c r="AE230" i="1"/>
  <c r="AN230" i="1"/>
  <c r="AO230" i="1" s="1"/>
  <c r="AE214" i="1"/>
  <c r="AN214" i="1"/>
  <c r="AO214" i="1" s="1"/>
  <c r="AE198" i="1"/>
  <c r="AN198" i="1"/>
  <c r="AO198" i="1" s="1"/>
  <c r="AE182" i="1"/>
  <c r="AN182" i="1"/>
  <c r="AO182" i="1" s="1"/>
  <c r="AE166" i="1"/>
  <c r="AN166" i="1"/>
  <c r="AO166" i="1" s="1"/>
  <c r="AE150" i="1"/>
  <c r="AN150" i="1"/>
  <c r="AO150" i="1" s="1"/>
  <c r="AE134" i="1"/>
  <c r="AN134" i="1"/>
  <c r="AO134" i="1" s="1"/>
  <c r="AE118" i="1"/>
  <c r="AN118" i="1"/>
  <c r="AO118" i="1" s="1"/>
  <c r="AE102" i="1"/>
  <c r="AN102" i="1"/>
  <c r="AO102" i="1" s="1"/>
  <c r="AE86" i="1"/>
  <c r="AN86" i="1"/>
  <c r="AO86" i="1" s="1"/>
  <c r="AE70" i="1"/>
  <c r="AN70" i="1"/>
  <c r="AO70" i="1" s="1"/>
  <c r="AE54" i="1"/>
  <c r="AN54" i="1"/>
  <c r="AO54" i="1" s="1"/>
  <c r="AE38" i="1"/>
  <c r="AN38" i="1"/>
  <c r="AO38" i="1" s="1"/>
  <c r="AE22" i="1"/>
  <c r="AN22" i="1"/>
  <c r="AO22" i="1" s="1"/>
  <c r="AF521" i="1" l="1"/>
  <c r="AU521" i="1" s="1"/>
  <c r="AT521" i="1"/>
  <c r="AF585" i="1"/>
  <c r="AU585" i="1" s="1"/>
  <c r="AT585" i="1"/>
  <c r="AF649" i="1"/>
  <c r="AU649" i="1" s="1"/>
  <c r="AT649" i="1"/>
  <c r="AF713" i="1"/>
  <c r="AU713" i="1" s="1"/>
  <c r="AT713" i="1"/>
  <c r="AF777" i="1"/>
  <c r="AU777" i="1" s="1"/>
  <c r="AT777" i="1"/>
  <c r="AF841" i="1"/>
  <c r="AU841" i="1" s="1"/>
  <c r="AT841" i="1"/>
  <c r="AF905" i="1"/>
  <c r="AU905" i="1" s="1"/>
  <c r="AT905" i="1"/>
  <c r="AF969" i="1"/>
  <c r="AU969" i="1" s="1"/>
  <c r="AT969" i="1"/>
  <c r="AF548" i="1"/>
  <c r="AU548" i="1" s="1"/>
  <c r="AT548" i="1"/>
  <c r="AF744" i="1"/>
  <c r="AU744" i="1" s="1"/>
  <c r="AT744" i="1"/>
  <c r="AF952" i="1"/>
  <c r="AU952" i="1" s="1"/>
  <c r="AT952" i="1"/>
  <c r="AF542" i="1"/>
  <c r="AU542" i="1" s="1"/>
  <c r="AT542" i="1"/>
  <c r="AF606" i="1"/>
  <c r="AU606" i="1" s="1"/>
  <c r="AT606" i="1"/>
  <c r="AF670" i="1"/>
  <c r="AU670" i="1" s="1"/>
  <c r="AT670" i="1"/>
  <c r="AF734" i="1"/>
  <c r="AU734" i="1" s="1"/>
  <c r="AT734" i="1"/>
  <c r="AF798" i="1"/>
  <c r="AU798" i="1" s="1"/>
  <c r="AT798" i="1"/>
  <c r="AF862" i="1"/>
  <c r="AU862" i="1" s="1"/>
  <c r="AT862" i="1"/>
  <c r="AF926" i="1"/>
  <c r="AU926" i="1" s="1"/>
  <c r="AT926" i="1"/>
  <c r="AF990" i="1"/>
  <c r="AU990" i="1" s="1"/>
  <c r="AT990" i="1"/>
  <c r="AF604" i="1"/>
  <c r="AU604" i="1" s="1"/>
  <c r="AT604" i="1"/>
  <c r="AF792" i="1"/>
  <c r="AU792" i="1" s="1"/>
  <c r="AT792" i="1"/>
  <c r="AF980" i="1"/>
  <c r="AU980" i="1" s="1"/>
  <c r="AT980" i="1"/>
  <c r="AF551" i="1"/>
  <c r="AU551" i="1" s="1"/>
  <c r="AT551" i="1"/>
  <c r="AF615" i="1"/>
  <c r="AU615" i="1" s="1"/>
  <c r="AT615" i="1"/>
  <c r="AF679" i="1"/>
  <c r="AU679" i="1" s="1"/>
  <c r="AT679" i="1"/>
  <c r="AF743" i="1"/>
  <c r="AU743" i="1" s="1"/>
  <c r="AT743" i="1"/>
  <c r="AF807" i="1"/>
  <c r="AU807" i="1" s="1"/>
  <c r="AT807" i="1"/>
  <c r="AF871" i="1"/>
  <c r="AU871" i="1" s="1"/>
  <c r="AT871" i="1"/>
  <c r="AF935" i="1"/>
  <c r="AU935" i="1" s="1"/>
  <c r="AT935" i="1"/>
  <c r="AF999" i="1"/>
  <c r="AU999" i="1" s="1"/>
  <c r="AT999" i="1"/>
  <c r="AF624" i="1"/>
  <c r="AU624" i="1" s="1"/>
  <c r="AT624" i="1"/>
  <c r="AF812" i="1"/>
  <c r="AU812" i="1" s="1"/>
  <c r="AT812" i="1"/>
  <c r="AF996" i="1"/>
  <c r="AU996" i="1" s="1"/>
  <c r="AT996" i="1"/>
  <c r="AF669" i="1"/>
  <c r="AU669" i="1" s="1"/>
  <c r="AT669" i="1"/>
  <c r="AF733" i="1"/>
  <c r="AU733" i="1" s="1"/>
  <c r="AT733" i="1"/>
  <c r="AF797" i="1"/>
  <c r="AU797" i="1" s="1"/>
  <c r="AT797" i="1"/>
  <c r="AF861" i="1"/>
  <c r="AU861" i="1" s="1"/>
  <c r="AT861" i="1"/>
  <c r="AF756" i="1"/>
  <c r="AU756" i="1" s="1"/>
  <c r="AT756" i="1"/>
  <c r="AF530" i="1"/>
  <c r="AU530" i="1" s="1"/>
  <c r="AT530" i="1"/>
  <c r="AF594" i="1"/>
  <c r="AU594" i="1" s="1"/>
  <c r="AT594" i="1"/>
  <c r="AF914" i="1"/>
  <c r="AU914" i="1" s="1"/>
  <c r="AT914" i="1"/>
  <c r="AF978" i="1"/>
  <c r="AU978" i="1" s="1"/>
  <c r="AT978" i="1"/>
  <c r="AF616" i="1"/>
  <c r="AU616" i="1" s="1"/>
  <c r="AT616" i="1"/>
  <c r="AF804" i="1"/>
  <c r="AU804" i="1" s="1"/>
  <c r="AT804" i="1"/>
  <c r="AF523" i="1"/>
  <c r="AU523" i="1" s="1"/>
  <c r="AT523" i="1"/>
  <c r="AF587" i="1"/>
  <c r="AU587" i="1" s="1"/>
  <c r="AT587" i="1"/>
  <c r="AF667" i="1"/>
  <c r="AU667" i="1" s="1"/>
  <c r="AT667" i="1"/>
  <c r="AF747" i="1"/>
  <c r="AU747" i="1" s="1"/>
  <c r="AT747" i="1"/>
  <c r="AF843" i="1"/>
  <c r="AU843" i="1" s="1"/>
  <c r="AT843" i="1"/>
  <c r="AF907" i="1"/>
  <c r="AU907" i="1" s="1"/>
  <c r="AT907" i="1"/>
  <c r="AF971" i="1"/>
  <c r="AU971" i="1" s="1"/>
  <c r="AT971" i="1"/>
  <c r="AF540" i="1"/>
  <c r="AU540" i="1" s="1"/>
  <c r="AT540" i="1"/>
  <c r="AF732" i="1"/>
  <c r="AU732" i="1" s="1"/>
  <c r="AT732" i="1"/>
  <c r="AQ513" i="1"/>
  <c r="AR513" i="1" s="1"/>
  <c r="AO513" i="1"/>
  <c r="AQ545" i="1"/>
  <c r="AR545" i="1" s="1"/>
  <c r="AO545" i="1"/>
  <c r="AQ577" i="1"/>
  <c r="AR577" i="1" s="1"/>
  <c r="AO577" i="1"/>
  <c r="AQ609" i="1"/>
  <c r="AR609" i="1" s="1"/>
  <c r="AO609" i="1"/>
  <c r="AQ526" i="1"/>
  <c r="AR526" i="1" s="1"/>
  <c r="AO526" i="1"/>
  <c r="AQ558" i="1"/>
  <c r="AR558" i="1" s="1"/>
  <c r="AO558" i="1"/>
  <c r="AQ590" i="1"/>
  <c r="AR590" i="1" s="1"/>
  <c r="AO590" i="1"/>
  <c r="AQ507" i="1"/>
  <c r="AR507" i="1" s="1"/>
  <c r="AO507" i="1"/>
  <c r="AQ539" i="1"/>
  <c r="AR539" i="1" s="1"/>
  <c r="AO539" i="1"/>
  <c r="AQ571" i="1"/>
  <c r="AR571" i="1" s="1"/>
  <c r="AO571" i="1"/>
  <c r="AQ603" i="1"/>
  <c r="AR603" i="1" s="1"/>
  <c r="AO603" i="1"/>
  <c r="AO600" i="1"/>
  <c r="AQ600" i="1"/>
  <c r="AR600" i="1" s="1"/>
  <c r="AO644" i="1"/>
  <c r="AQ644" i="1"/>
  <c r="AR644" i="1" s="1"/>
  <c r="AO676" i="1"/>
  <c r="AQ676" i="1"/>
  <c r="AR676" i="1" s="1"/>
  <c r="AO708" i="1"/>
  <c r="AQ708" i="1"/>
  <c r="AR708" i="1" s="1"/>
  <c r="AO740" i="1"/>
  <c r="AQ740" i="1"/>
  <c r="AR740" i="1" s="1"/>
  <c r="AO772" i="1"/>
  <c r="AQ772" i="1"/>
  <c r="AR772" i="1" s="1"/>
  <c r="AO804" i="1"/>
  <c r="AQ804" i="1"/>
  <c r="AR804" i="1" s="1"/>
  <c r="AO836" i="1"/>
  <c r="AQ836" i="1"/>
  <c r="AR836" i="1" s="1"/>
  <c r="AO868" i="1"/>
  <c r="AQ868" i="1"/>
  <c r="AR868" i="1" s="1"/>
  <c r="AQ572" i="1"/>
  <c r="AR572" i="1" s="1"/>
  <c r="AO572" i="1"/>
  <c r="AQ637" i="1"/>
  <c r="AR637" i="1" s="1"/>
  <c r="AO637" i="1"/>
  <c r="AQ669" i="1"/>
  <c r="AR669" i="1" s="1"/>
  <c r="AO669" i="1"/>
  <c r="AQ701" i="1"/>
  <c r="AR701" i="1" s="1"/>
  <c r="AO701" i="1"/>
  <c r="AQ733" i="1"/>
  <c r="AR733" i="1" s="1"/>
  <c r="AO733" i="1"/>
  <c r="AQ765" i="1"/>
  <c r="AR765" i="1" s="1"/>
  <c r="AO765" i="1"/>
  <c r="AQ797" i="1"/>
  <c r="AR797" i="1" s="1"/>
  <c r="AO797" i="1"/>
  <c r="AQ829" i="1"/>
  <c r="AR829" i="1" s="1"/>
  <c r="AO829" i="1"/>
  <c r="AQ861" i="1"/>
  <c r="AR861" i="1" s="1"/>
  <c r="AO861" i="1"/>
  <c r="AQ608" i="1"/>
  <c r="AR608" i="1" s="1"/>
  <c r="AO608" i="1"/>
  <c r="AQ646" i="1"/>
  <c r="AR646" i="1" s="1"/>
  <c r="AO646" i="1"/>
  <c r="AQ678" i="1"/>
  <c r="AR678" i="1" s="1"/>
  <c r="AO678" i="1"/>
  <c r="AQ710" i="1"/>
  <c r="AR710" i="1" s="1"/>
  <c r="AO710" i="1"/>
  <c r="AQ742" i="1"/>
  <c r="AR742" i="1" s="1"/>
  <c r="AO742" i="1"/>
  <c r="AQ774" i="1"/>
  <c r="AR774" i="1" s="1"/>
  <c r="AO774" i="1"/>
  <c r="AQ806" i="1"/>
  <c r="AR806" i="1" s="1"/>
  <c r="AO806" i="1"/>
  <c r="AQ838" i="1"/>
  <c r="AR838" i="1" s="1"/>
  <c r="AO838" i="1"/>
  <c r="AQ870" i="1"/>
  <c r="AR870" i="1" s="1"/>
  <c r="AO870" i="1"/>
  <c r="AQ711" i="1"/>
  <c r="AR711" i="1" s="1"/>
  <c r="AO711" i="1"/>
  <c r="AO839" i="1"/>
  <c r="AQ839" i="1"/>
  <c r="AR839" i="1" s="1"/>
  <c r="AO897" i="1"/>
  <c r="AQ897" i="1"/>
  <c r="AR897" i="1" s="1"/>
  <c r="AO929" i="1"/>
  <c r="AQ929" i="1"/>
  <c r="AR929" i="1" s="1"/>
  <c r="AO961" i="1"/>
  <c r="AQ961" i="1"/>
  <c r="AR961" i="1" s="1"/>
  <c r="AO993" i="1"/>
  <c r="AQ993" i="1"/>
  <c r="AR993" i="1" s="1"/>
  <c r="AQ884" i="1"/>
  <c r="AR884" i="1" s="1"/>
  <c r="AO884" i="1"/>
  <c r="AQ976" i="1"/>
  <c r="AR976" i="1" s="1"/>
  <c r="AO976" i="1"/>
  <c r="AQ651" i="1"/>
  <c r="AR651" i="1" s="1"/>
  <c r="AO651" i="1"/>
  <c r="AQ779" i="1"/>
  <c r="AR779" i="1" s="1"/>
  <c r="AO779" i="1"/>
  <c r="AQ882" i="1"/>
  <c r="AR882" i="1" s="1"/>
  <c r="AO882" i="1"/>
  <c r="AQ914" i="1"/>
  <c r="AR914" i="1" s="1"/>
  <c r="AO914" i="1"/>
  <c r="AQ946" i="1"/>
  <c r="AR946" i="1" s="1"/>
  <c r="AO946" i="1"/>
  <c r="AQ978" i="1"/>
  <c r="AR978" i="1" s="1"/>
  <c r="AO978" i="1"/>
  <c r="AQ1010" i="1"/>
  <c r="AR1010" i="1" s="1"/>
  <c r="AO1010" i="1"/>
  <c r="AQ739" i="1"/>
  <c r="AR739" i="1" s="1"/>
  <c r="AO739" i="1"/>
  <c r="AQ924" i="1"/>
  <c r="AR924" i="1" s="1"/>
  <c r="AO924" i="1"/>
  <c r="AO580" i="1"/>
  <c r="AQ580" i="1"/>
  <c r="AR580" i="1" s="1"/>
  <c r="AQ735" i="1"/>
  <c r="AR735" i="1" s="1"/>
  <c r="AO735" i="1"/>
  <c r="AO863" i="1"/>
  <c r="AQ863" i="1"/>
  <c r="AR863" i="1" s="1"/>
  <c r="AQ903" i="1"/>
  <c r="AR903" i="1" s="1"/>
  <c r="AO903" i="1"/>
  <c r="AQ935" i="1"/>
  <c r="AR935" i="1" s="1"/>
  <c r="AO935" i="1"/>
  <c r="AQ967" i="1"/>
  <c r="AR967" i="1" s="1"/>
  <c r="AO967" i="1"/>
  <c r="AQ999" i="1"/>
  <c r="AR999" i="1" s="1"/>
  <c r="AO999" i="1"/>
  <c r="AQ643" i="1"/>
  <c r="AR643" i="1" s="1"/>
  <c r="AO643" i="1"/>
  <c r="AQ904" i="1"/>
  <c r="AR904" i="1" s="1"/>
  <c r="AO904" i="1"/>
  <c r="AQ1004" i="1"/>
  <c r="AR1004" i="1" s="1"/>
  <c r="AO1004" i="1"/>
  <c r="AQ948" i="1"/>
  <c r="AR948" i="1" s="1"/>
  <c r="AO948" i="1"/>
  <c r="AO879" i="1"/>
  <c r="AQ879" i="1"/>
  <c r="AR879" i="1" s="1"/>
  <c r="AQ991" i="1"/>
  <c r="AR991" i="1" s="1"/>
  <c r="AO991" i="1"/>
  <c r="AQ980" i="1"/>
  <c r="AR980" i="1" s="1"/>
  <c r="AO980" i="1"/>
  <c r="AF657" i="1"/>
  <c r="AU657" i="1" s="1"/>
  <c r="AT657" i="1"/>
  <c r="AF721" i="1"/>
  <c r="AU721" i="1" s="1"/>
  <c r="AT721" i="1"/>
  <c r="AF785" i="1"/>
  <c r="AU785" i="1" s="1"/>
  <c r="AT785" i="1"/>
  <c r="AF849" i="1"/>
  <c r="AU849" i="1" s="1"/>
  <c r="AT849" i="1"/>
  <c r="AF668" i="1"/>
  <c r="AU668" i="1" s="1"/>
  <c r="AT668" i="1"/>
  <c r="AF518" i="1"/>
  <c r="AU518" i="1" s="1"/>
  <c r="AT518" i="1"/>
  <c r="AF582" i="1"/>
  <c r="AU582" i="1" s="1"/>
  <c r="AT582" i="1"/>
  <c r="AF902" i="1"/>
  <c r="AU902" i="1" s="1"/>
  <c r="AT902" i="1"/>
  <c r="AF966" i="1"/>
  <c r="AU966" i="1" s="1"/>
  <c r="AT966" i="1"/>
  <c r="AF908" i="1"/>
  <c r="AU908" i="1" s="1"/>
  <c r="AT908" i="1"/>
  <c r="AF559" i="1"/>
  <c r="AU559" i="1" s="1"/>
  <c r="AT559" i="1"/>
  <c r="AF623" i="1"/>
  <c r="AU623" i="1" s="1"/>
  <c r="AT623" i="1"/>
  <c r="AF767" i="1"/>
  <c r="AU767" i="1" s="1"/>
  <c r="AT767" i="1"/>
  <c r="AF911" i="1"/>
  <c r="AU911" i="1" s="1"/>
  <c r="AT911" i="1"/>
  <c r="AF1007" i="1"/>
  <c r="AU1007" i="1" s="1"/>
  <c r="AT1007" i="1"/>
  <c r="AQ517" i="1"/>
  <c r="AR517" i="1" s="1"/>
  <c r="AO517" i="1"/>
  <c r="AQ549" i="1"/>
  <c r="AR549" i="1" s="1"/>
  <c r="AO549" i="1"/>
  <c r="AQ581" i="1"/>
  <c r="AR581" i="1" s="1"/>
  <c r="AO581" i="1"/>
  <c r="AQ613" i="1"/>
  <c r="AR613" i="1" s="1"/>
  <c r="AO613" i="1"/>
  <c r="AQ530" i="1"/>
  <c r="AR530" i="1" s="1"/>
  <c r="AO530" i="1"/>
  <c r="AQ562" i="1"/>
  <c r="AR562" i="1" s="1"/>
  <c r="AO562" i="1"/>
  <c r="AQ594" i="1"/>
  <c r="AR594" i="1" s="1"/>
  <c r="AO594" i="1"/>
  <c r="AQ511" i="1"/>
  <c r="AR511" i="1" s="1"/>
  <c r="AO511" i="1"/>
  <c r="AQ543" i="1"/>
  <c r="AR543" i="1" s="1"/>
  <c r="AO543" i="1"/>
  <c r="AQ575" i="1"/>
  <c r="AR575" i="1" s="1"/>
  <c r="AO575" i="1"/>
  <c r="AQ607" i="1"/>
  <c r="AR607" i="1" s="1"/>
  <c r="AO607" i="1"/>
  <c r="AO616" i="1"/>
  <c r="AQ616" i="1"/>
  <c r="AR616" i="1" s="1"/>
  <c r="AO648" i="1"/>
  <c r="AQ648" i="1"/>
  <c r="AR648" i="1" s="1"/>
  <c r="AO680" i="1"/>
  <c r="AQ680" i="1"/>
  <c r="AR680" i="1" s="1"/>
  <c r="AO712" i="1"/>
  <c r="AQ712" i="1"/>
  <c r="AR712" i="1" s="1"/>
  <c r="AO744" i="1"/>
  <c r="AQ744" i="1"/>
  <c r="AR744" i="1" s="1"/>
  <c r="AO776" i="1"/>
  <c r="AQ776" i="1"/>
  <c r="AR776" i="1" s="1"/>
  <c r="AQ808" i="1"/>
  <c r="AR808" i="1" s="1"/>
  <c r="AO808" i="1"/>
  <c r="AO840" i="1"/>
  <c r="AQ840" i="1"/>
  <c r="AR840" i="1" s="1"/>
  <c r="AO872" i="1"/>
  <c r="AQ872" i="1"/>
  <c r="AR872" i="1" s="1"/>
  <c r="AQ588" i="1"/>
  <c r="AR588" i="1" s="1"/>
  <c r="AO588" i="1"/>
  <c r="AQ641" i="1"/>
  <c r="AR641" i="1" s="1"/>
  <c r="AO641" i="1"/>
  <c r="AQ673" i="1"/>
  <c r="AR673" i="1" s="1"/>
  <c r="AO673" i="1"/>
  <c r="AQ705" i="1"/>
  <c r="AR705" i="1" s="1"/>
  <c r="AO705" i="1"/>
  <c r="AQ737" i="1"/>
  <c r="AR737" i="1" s="1"/>
  <c r="AO737" i="1"/>
  <c r="AQ769" i="1"/>
  <c r="AR769" i="1" s="1"/>
  <c r="AO769" i="1"/>
  <c r="AQ801" i="1"/>
  <c r="AR801" i="1" s="1"/>
  <c r="AO801" i="1"/>
  <c r="AO833" i="1"/>
  <c r="AQ833" i="1"/>
  <c r="AR833" i="1" s="1"/>
  <c r="AO865" i="1"/>
  <c r="AQ865" i="1"/>
  <c r="AR865" i="1" s="1"/>
  <c r="AQ618" i="1"/>
  <c r="AR618" i="1" s="1"/>
  <c r="AO618" i="1"/>
  <c r="AQ650" i="1"/>
  <c r="AR650" i="1" s="1"/>
  <c r="AO650" i="1"/>
  <c r="AQ682" i="1"/>
  <c r="AR682" i="1" s="1"/>
  <c r="AO682" i="1"/>
  <c r="AQ714" i="1"/>
  <c r="AR714" i="1" s="1"/>
  <c r="AO714" i="1"/>
  <c r="AQ746" i="1"/>
  <c r="AR746" i="1" s="1"/>
  <c r="AO746" i="1"/>
  <c r="AQ778" i="1"/>
  <c r="AR778" i="1" s="1"/>
  <c r="AO778" i="1"/>
  <c r="AQ810" i="1"/>
  <c r="AR810" i="1" s="1"/>
  <c r="AO810" i="1"/>
  <c r="AQ842" i="1"/>
  <c r="AR842" i="1" s="1"/>
  <c r="AO842" i="1"/>
  <c r="AQ548" i="1"/>
  <c r="AR548" i="1" s="1"/>
  <c r="AO548" i="1"/>
  <c r="AQ727" i="1"/>
  <c r="AR727" i="1" s="1"/>
  <c r="AO727" i="1"/>
  <c r="AO855" i="1"/>
  <c r="AQ855" i="1"/>
  <c r="AR855" i="1" s="1"/>
  <c r="AQ901" i="1"/>
  <c r="AR901" i="1" s="1"/>
  <c r="AO901" i="1"/>
  <c r="AQ933" i="1"/>
  <c r="AR933" i="1" s="1"/>
  <c r="AO933" i="1"/>
  <c r="AQ965" i="1"/>
  <c r="AR965" i="1" s="1"/>
  <c r="AO965" i="1"/>
  <c r="AQ997" i="1"/>
  <c r="AR997" i="1" s="1"/>
  <c r="AO997" i="1"/>
  <c r="AQ707" i="1"/>
  <c r="AR707" i="1" s="1"/>
  <c r="AO707" i="1"/>
  <c r="AQ940" i="1"/>
  <c r="AR940" i="1" s="1"/>
  <c r="AO940" i="1"/>
  <c r="AQ564" i="1"/>
  <c r="AR564" i="1" s="1"/>
  <c r="AO564" i="1"/>
  <c r="AQ731" i="1"/>
  <c r="AR731" i="1" s="1"/>
  <c r="AO731" i="1"/>
  <c r="AO859" i="1"/>
  <c r="AQ859" i="1"/>
  <c r="AR859" i="1" s="1"/>
  <c r="AQ902" i="1"/>
  <c r="AR902" i="1" s="1"/>
  <c r="AO902" i="1"/>
  <c r="AQ934" i="1"/>
  <c r="AR934" i="1" s="1"/>
  <c r="AO934" i="1"/>
  <c r="AQ966" i="1"/>
  <c r="AR966" i="1" s="1"/>
  <c r="AO966" i="1"/>
  <c r="AQ998" i="1"/>
  <c r="AR998" i="1" s="1"/>
  <c r="AO998" i="1"/>
  <c r="AQ627" i="1"/>
  <c r="AR627" i="1" s="1"/>
  <c r="AO627" i="1"/>
  <c r="AQ892" i="1"/>
  <c r="AR892" i="1" s="1"/>
  <c r="AO892" i="1"/>
  <c r="AQ988" i="1"/>
  <c r="AR988" i="1" s="1"/>
  <c r="AO988" i="1"/>
  <c r="AQ687" i="1"/>
  <c r="AR687" i="1" s="1"/>
  <c r="AO687" i="1"/>
  <c r="AQ815" i="1"/>
  <c r="AR815" i="1" s="1"/>
  <c r="AO815" i="1"/>
  <c r="AO891" i="1"/>
  <c r="AQ891" i="1"/>
  <c r="AR891" i="1" s="1"/>
  <c r="AQ923" i="1"/>
  <c r="AR923" i="1" s="1"/>
  <c r="AO923" i="1"/>
  <c r="AQ955" i="1"/>
  <c r="AR955" i="1" s="1"/>
  <c r="AO955" i="1"/>
  <c r="AQ987" i="1"/>
  <c r="AR987" i="1" s="1"/>
  <c r="AO987" i="1"/>
  <c r="AQ1019" i="1"/>
  <c r="AR1019" i="1" s="1"/>
  <c r="AO1019" i="1"/>
  <c r="AO835" i="1"/>
  <c r="AQ835" i="1"/>
  <c r="AR835" i="1" s="1"/>
  <c r="AQ968" i="1"/>
  <c r="AR968" i="1" s="1"/>
  <c r="AO968" i="1"/>
  <c r="AQ747" i="1"/>
  <c r="AR747" i="1" s="1"/>
  <c r="AO747" i="1"/>
  <c r="AQ767" i="1"/>
  <c r="AR767" i="1" s="1"/>
  <c r="AO767" i="1"/>
  <c r="AQ943" i="1"/>
  <c r="AR943" i="1" s="1"/>
  <c r="AO943" i="1"/>
  <c r="AQ932" i="1"/>
  <c r="AR932" i="1" s="1"/>
  <c r="AO932" i="1"/>
  <c r="AF661" i="1"/>
  <c r="AU661" i="1" s="1"/>
  <c r="AT661" i="1"/>
  <c r="AF725" i="1"/>
  <c r="AU725" i="1" s="1"/>
  <c r="AT725" i="1"/>
  <c r="AF789" i="1"/>
  <c r="AU789" i="1" s="1"/>
  <c r="AT789" i="1"/>
  <c r="AF853" i="1"/>
  <c r="AU853" i="1" s="1"/>
  <c r="AT853" i="1"/>
  <c r="AF890" i="1"/>
  <c r="AU890" i="1" s="1"/>
  <c r="AT890" i="1"/>
  <c r="AF954" i="1"/>
  <c r="AU954" i="1" s="1"/>
  <c r="AT954" i="1"/>
  <c r="AF1018" i="1"/>
  <c r="AU1018" i="1" s="1"/>
  <c r="AT1018" i="1"/>
  <c r="AF531" i="1"/>
  <c r="AU531" i="1" s="1"/>
  <c r="AT531" i="1"/>
  <c r="AF595" i="1"/>
  <c r="AU595" i="1" s="1"/>
  <c r="AT595" i="1"/>
  <c r="AF819" i="1"/>
  <c r="AU819" i="1" s="1"/>
  <c r="AT819" i="1"/>
  <c r="AQ521" i="1"/>
  <c r="AR521" i="1" s="1"/>
  <c r="AO521" i="1"/>
  <c r="AQ553" i="1"/>
  <c r="AR553" i="1" s="1"/>
  <c r="AO553" i="1"/>
  <c r="AQ585" i="1"/>
  <c r="AR585" i="1" s="1"/>
  <c r="AO585" i="1"/>
  <c r="AQ502" i="1"/>
  <c r="AR502" i="1" s="1"/>
  <c r="AO502" i="1"/>
  <c r="AQ534" i="1"/>
  <c r="AR534" i="1" s="1"/>
  <c r="AO534" i="1"/>
  <c r="AQ566" i="1"/>
  <c r="AR566" i="1" s="1"/>
  <c r="AO566" i="1"/>
  <c r="AQ598" i="1"/>
  <c r="AR598" i="1" s="1"/>
  <c r="AO598" i="1"/>
  <c r="AQ515" i="1"/>
  <c r="AR515" i="1" s="1"/>
  <c r="AO515" i="1"/>
  <c r="AQ547" i="1"/>
  <c r="AR547" i="1" s="1"/>
  <c r="AO547" i="1"/>
  <c r="AQ579" i="1"/>
  <c r="AR579" i="1" s="1"/>
  <c r="AO579" i="1"/>
  <c r="AQ611" i="1"/>
  <c r="AR611" i="1" s="1"/>
  <c r="AO611" i="1"/>
  <c r="AQ568" i="1"/>
  <c r="AR568" i="1" s="1"/>
  <c r="AO568" i="1"/>
  <c r="AQ636" i="1"/>
  <c r="AR636" i="1" s="1"/>
  <c r="AO636" i="1"/>
  <c r="AQ668" i="1"/>
  <c r="AR668" i="1" s="1"/>
  <c r="AO668" i="1"/>
  <c r="AQ700" i="1"/>
  <c r="AR700" i="1" s="1"/>
  <c r="AO700" i="1"/>
  <c r="AQ732" i="1"/>
  <c r="AR732" i="1" s="1"/>
  <c r="AO732" i="1"/>
  <c r="AQ764" i="1"/>
  <c r="AR764" i="1" s="1"/>
  <c r="AO764" i="1"/>
  <c r="AQ796" i="1"/>
  <c r="AR796" i="1" s="1"/>
  <c r="AO796" i="1"/>
  <c r="AO828" i="1"/>
  <c r="AQ828" i="1"/>
  <c r="AR828" i="1" s="1"/>
  <c r="AO860" i="1"/>
  <c r="AQ860" i="1"/>
  <c r="AR860" i="1" s="1"/>
  <c r="AQ604" i="1"/>
  <c r="AR604" i="1" s="1"/>
  <c r="AO604" i="1"/>
  <c r="AQ645" i="1"/>
  <c r="AR645" i="1" s="1"/>
  <c r="AO645" i="1"/>
  <c r="AQ677" i="1"/>
  <c r="AR677" i="1" s="1"/>
  <c r="AO677" i="1"/>
  <c r="AQ709" i="1"/>
  <c r="AR709" i="1" s="1"/>
  <c r="AO709" i="1"/>
  <c r="AQ741" i="1"/>
  <c r="AR741" i="1" s="1"/>
  <c r="AO741" i="1"/>
  <c r="AQ773" i="1"/>
  <c r="AR773" i="1" s="1"/>
  <c r="AO773" i="1"/>
  <c r="AQ805" i="1"/>
  <c r="AR805" i="1" s="1"/>
  <c r="AO805" i="1"/>
  <c r="AQ837" i="1"/>
  <c r="AR837" i="1" s="1"/>
  <c r="AO837" i="1"/>
  <c r="AQ869" i="1"/>
  <c r="AR869" i="1" s="1"/>
  <c r="AO869" i="1"/>
  <c r="AQ576" i="1"/>
  <c r="AR576" i="1" s="1"/>
  <c r="AO576" i="1"/>
  <c r="AQ638" i="1"/>
  <c r="AR638" i="1" s="1"/>
  <c r="AO638" i="1"/>
  <c r="AQ670" i="1"/>
  <c r="AR670" i="1" s="1"/>
  <c r="AO670" i="1"/>
  <c r="AQ702" i="1"/>
  <c r="AR702" i="1" s="1"/>
  <c r="AO702" i="1"/>
  <c r="AQ734" i="1"/>
  <c r="AR734" i="1" s="1"/>
  <c r="AO734" i="1"/>
  <c r="AQ766" i="1"/>
  <c r="AR766" i="1" s="1"/>
  <c r="AO766" i="1"/>
  <c r="AQ798" i="1"/>
  <c r="AR798" i="1" s="1"/>
  <c r="AO798" i="1"/>
  <c r="AQ830" i="1"/>
  <c r="AR830" i="1" s="1"/>
  <c r="AO830" i="1"/>
  <c r="AQ862" i="1"/>
  <c r="AR862" i="1" s="1"/>
  <c r="AO862" i="1"/>
  <c r="AQ679" i="1"/>
  <c r="AR679" i="1" s="1"/>
  <c r="AO679" i="1"/>
  <c r="AQ807" i="1"/>
  <c r="AR807" i="1" s="1"/>
  <c r="AO807" i="1"/>
  <c r="AQ889" i="1"/>
  <c r="AR889" i="1" s="1"/>
  <c r="AO889" i="1"/>
  <c r="AQ921" i="1"/>
  <c r="AR921" i="1" s="1"/>
  <c r="AO921" i="1"/>
  <c r="AQ953" i="1"/>
  <c r="AR953" i="1" s="1"/>
  <c r="AO953" i="1"/>
  <c r="AQ985" i="1"/>
  <c r="AR985" i="1" s="1"/>
  <c r="AO985" i="1"/>
  <c r="AQ1017" i="1"/>
  <c r="AR1017" i="1" s="1"/>
  <c r="AO1017" i="1"/>
  <c r="AQ908" i="1"/>
  <c r="AR908" i="1" s="1"/>
  <c r="AO908" i="1"/>
  <c r="AQ996" i="1"/>
  <c r="AR996" i="1" s="1"/>
  <c r="AO996" i="1"/>
  <c r="AQ811" i="1"/>
  <c r="AR811" i="1" s="1"/>
  <c r="AO811" i="1"/>
  <c r="AQ890" i="1"/>
  <c r="AR890" i="1" s="1"/>
  <c r="AO890" i="1"/>
  <c r="AQ922" i="1"/>
  <c r="AR922" i="1" s="1"/>
  <c r="AO922" i="1"/>
  <c r="AQ954" i="1"/>
  <c r="AR954" i="1" s="1"/>
  <c r="AO954" i="1"/>
  <c r="AQ986" i="1"/>
  <c r="AR986" i="1" s="1"/>
  <c r="AO986" i="1"/>
  <c r="AQ1018" i="1"/>
  <c r="AR1018" i="1" s="1"/>
  <c r="AO1018" i="1"/>
  <c r="AQ819" i="1"/>
  <c r="AR819" i="1" s="1"/>
  <c r="AO819" i="1"/>
  <c r="AQ639" i="1"/>
  <c r="AR639" i="1" s="1"/>
  <c r="AO639" i="1"/>
  <c r="AQ911" i="1"/>
  <c r="AR911" i="1" s="1"/>
  <c r="AO911" i="1"/>
  <c r="AQ1007" i="1"/>
  <c r="AR1007" i="1" s="1"/>
  <c r="AO1007" i="1"/>
  <c r="AF537" i="1"/>
  <c r="AU537" i="1" s="1"/>
  <c r="AT537" i="1"/>
  <c r="AF601" i="1"/>
  <c r="AU601" i="1" s="1"/>
  <c r="AT601" i="1"/>
  <c r="AF665" i="1"/>
  <c r="AU665" i="1" s="1"/>
  <c r="AT665" i="1"/>
  <c r="AF729" i="1"/>
  <c r="AU729" i="1" s="1"/>
  <c r="AT729" i="1"/>
  <c r="AF793" i="1"/>
  <c r="AU793" i="1" s="1"/>
  <c r="AT793" i="1"/>
  <c r="AF857" i="1"/>
  <c r="AU857" i="1" s="1"/>
  <c r="AT857" i="1"/>
  <c r="AF921" i="1"/>
  <c r="AU921" i="1" s="1"/>
  <c r="AT921" i="1"/>
  <c r="AF985" i="1"/>
  <c r="AU985" i="1" s="1"/>
  <c r="AT985" i="1"/>
  <c r="AF596" i="1"/>
  <c r="AU596" i="1" s="1"/>
  <c r="AT596" i="1"/>
  <c r="AF796" i="1"/>
  <c r="AU796" i="1" s="1"/>
  <c r="AT796" i="1"/>
  <c r="AF1000" i="1"/>
  <c r="AU1000" i="1" s="1"/>
  <c r="AT1000" i="1"/>
  <c r="AF558" i="1"/>
  <c r="AU558" i="1" s="1"/>
  <c r="AT558" i="1"/>
  <c r="AF622" i="1"/>
  <c r="AU622" i="1" s="1"/>
  <c r="AT622" i="1"/>
  <c r="AF686" i="1"/>
  <c r="AU686" i="1" s="1"/>
  <c r="AT686" i="1"/>
  <c r="AF750" i="1"/>
  <c r="AU750" i="1" s="1"/>
  <c r="AT750" i="1"/>
  <c r="AF814" i="1"/>
  <c r="AU814" i="1" s="1"/>
  <c r="AT814" i="1"/>
  <c r="AF878" i="1"/>
  <c r="AU878" i="1" s="1"/>
  <c r="AT878" i="1"/>
  <c r="AF942" i="1"/>
  <c r="AU942" i="1" s="1"/>
  <c r="AT942" i="1"/>
  <c r="AF1006" i="1"/>
  <c r="AU1006" i="1" s="1"/>
  <c r="AT1006" i="1"/>
  <c r="AF652" i="1"/>
  <c r="AU652" i="1" s="1"/>
  <c r="AT652" i="1"/>
  <c r="AF840" i="1"/>
  <c r="AU840" i="1" s="1"/>
  <c r="AT840" i="1"/>
  <c r="AF503" i="1"/>
  <c r="AU503" i="1" s="1"/>
  <c r="AT503" i="1"/>
  <c r="AF567" i="1"/>
  <c r="AU567" i="1" s="1"/>
  <c r="AT567" i="1"/>
  <c r="AF631" i="1"/>
  <c r="AU631" i="1" s="1"/>
  <c r="AT631" i="1"/>
  <c r="AF695" i="1"/>
  <c r="AU695" i="1" s="1"/>
  <c r="AT695" i="1"/>
  <c r="AF759" i="1"/>
  <c r="AU759" i="1" s="1"/>
  <c r="AT759" i="1"/>
  <c r="AF823" i="1"/>
  <c r="AU823" i="1" s="1"/>
  <c r="AT823" i="1"/>
  <c r="AF887" i="1"/>
  <c r="AU887" i="1" s="1"/>
  <c r="AT887" i="1"/>
  <c r="AF951" i="1"/>
  <c r="AU951" i="1" s="1"/>
  <c r="AT951" i="1"/>
  <c r="AF1015" i="1"/>
  <c r="AU1015" i="1" s="1"/>
  <c r="AT1015" i="1"/>
  <c r="AF672" i="1"/>
  <c r="AU672" i="1" s="1"/>
  <c r="AT672" i="1"/>
  <c r="AF856" i="1"/>
  <c r="AU856" i="1" s="1"/>
  <c r="AT856" i="1"/>
  <c r="AQ509" i="1"/>
  <c r="AR509" i="1" s="1"/>
  <c r="AO509" i="1"/>
  <c r="AQ541" i="1"/>
  <c r="AR541" i="1" s="1"/>
  <c r="AO541" i="1"/>
  <c r="AQ573" i="1"/>
  <c r="AR573" i="1" s="1"/>
  <c r="AO573" i="1"/>
  <c r="AQ605" i="1"/>
  <c r="AR605" i="1" s="1"/>
  <c r="AO605" i="1"/>
  <c r="AQ522" i="1"/>
  <c r="AR522" i="1" s="1"/>
  <c r="AO522" i="1"/>
  <c r="AQ554" i="1"/>
  <c r="AR554" i="1" s="1"/>
  <c r="AO554" i="1"/>
  <c r="AQ586" i="1"/>
  <c r="AR586" i="1" s="1"/>
  <c r="AO586" i="1"/>
  <c r="AQ503" i="1"/>
  <c r="AR503" i="1" s="1"/>
  <c r="AO503" i="1"/>
  <c r="AQ535" i="1"/>
  <c r="AR535" i="1" s="1"/>
  <c r="AO535" i="1"/>
  <c r="AQ567" i="1"/>
  <c r="AR567" i="1" s="1"/>
  <c r="AO567" i="1"/>
  <c r="AQ599" i="1"/>
  <c r="AR599" i="1" s="1"/>
  <c r="AO599" i="1"/>
  <c r="AQ520" i="1"/>
  <c r="AR520" i="1" s="1"/>
  <c r="AO520" i="1"/>
  <c r="AQ624" i="1"/>
  <c r="AR624" i="1" s="1"/>
  <c r="AO624" i="1"/>
  <c r="AQ656" i="1"/>
  <c r="AR656" i="1" s="1"/>
  <c r="AO656" i="1"/>
  <c r="AQ688" i="1"/>
  <c r="AR688" i="1" s="1"/>
  <c r="AO688" i="1"/>
  <c r="AQ720" i="1"/>
  <c r="AR720" i="1" s="1"/>
  <c r="AO720" i="1"/>
  <c r="AQ752" i="1"/>
  <c r="AR752" i="1" s="1"/>
  <c r="AO752" i="1"/>
  <c r="AQ784" i="1"/>
  <c r="AR784" i="1" s="1"/>
  <c r="AO784" i="1"/>
  <c r="AQ816" i="1"/>
  <c r="AR816" i="1" s="1"/>
  <c r="AO816" i="1"/>
  <c r="AO848" i="1"/>
  <c r="AQ848" i="1"/>
  <c r="AR848" i="1" s="1"/>
  <c r="AQ556" i="1"/>
  <c r="AR556" i="1" s="1"/>
  <c r="AO556" i="1"/>
  <c r="AQ633" i="1"/>
  <c r="AR633" i="1" s="1"/>
  <c r="AO633" i="1"/>
  <c r="AQ665" i="1"/>
  <c r="AR665" i="1" s="1"/>
  <c r="AO665" i="1"/>
  <c r="AQ697" i="1"/>
  <c r="AR697" i="1" s="1"/>
  <c r="AO697" i="1"/>
  <c r="AQ729" i="1"/>
  <c r="AR729" i="1" s="1"/>
  <c r="AO729" i="1"/>
  <c r="AQ761" i="1"/>
  <c r="AR761" i="1" s="1"/>
  <c r="AO761" i="1"/>
  <c r="AQ793" i="1"/>
  <c r="AR793" i="1" s="1"/>
  <c r="AO793" i="1"/>
  <c r="AQ825" i="1"/>
  <c r="AR825" i="1" s="1"/>
  <c r="AO825" i="1"/>
  <c r="AO857" i="1"/>
  <c r="AQ857" i="1"/>
  <c r="AR857" i="1" s="1"/>
  <c r="AQ528" i="1"/>
  <c r="AR528" i="1" s="1"/>
  <c r="AO528" i="1"/>
  <c r="AQ626" i="1"/>
  <c r="AR626" i="1" s="1"/>
  <c r="AO626" i="1"/>
  <c r="AQ658" i="1"/>
  <c r="AR658" i="1" s="1"/>
  <c r="AO658" i="1"/>
  <c r="AQ690" i="1"/>
  <c r="AR690" i="1" s="1"/>
  <c r="AO690" i="1"/>
  <c r="AQ722" i="1"/>
  <c r="AR722" i="1" s="1"/>
  <c r="AO722" i="1"/>
  <c r="AQ754" i="1"/>
  <c r="AR754" i="1" s="1"/>
  <c r="AO754" i="1"/>
  <c r="AQ786" i="1"/>
  <c r="AR786" i="1" s="1"/>
  <c r="AO786" i="1"/>
  <c r="AQ818" i="1"/>
  <c r="AR818" i="1" s="1"/>
  <c r="AO818" i="1"/>
  <c r="AQ850" i="1"/>
  <c r="AR850" i="1" s="1"/>
  <c r="AO850" i="1"/>
  <c r="AQ631" i="1"/>
  <c r="AR631" i="1" s="1"/>
  <c r="AO631" i="1"/>
  <c r="AQ759" i="1"/>
  <c r="AR759" i="1" s="1"/>
  <c r="AO759" i="1"/>
  <c r="AQ877" i="1"/>
  <c r="AR877" i="1" s="1"/>
  <c r="AO877" i="1"/>
  <c r="AO909" i="1"/>
  <c r="AQ909" i="1"/>
  <c r="AR909" i="1" s="1"/>
  <c r="AO941" i="1"/>
  <c r="AQ941" i="1"/>
  <c r="AR941" i="1" s="1"/>
  <c r="AO973" i="1"/>
  <c r="AQ973" i="1"/>
  <c r="AR973" i="1" s="1"/>
  <c r="AO1005" i="1"/>
  <c r="AQ1005" i="1"/>
  <c r="AR1005" i="1" s="1"/>
  <c r="AQ916" i="1"/>
  <c r="AR916" i="1" s="1"/>
  <c r="AO916" i="1"/>
  <c r="AQ1008" i="1"/>
  <c r="AR1008" i="1" s="1"/>
  <c r="AO1008" i="1"/>
  <c r="AQ699" i="1"/>
  <c r="AR699" i="1" s="1"/>
  <c r="AO699" i="1"/>
  <c r="AQ827" i="1"/>
  <c r="AR827" i="1" s="1"/>
  <c r="AO827" i="1"/>
  <c r="AQ894" i="1"/>
  <c r="AR894" i="1" s="1"/>
  <c r="AO894" i="1"/>
  <c r="AQ926" i="1"/>
  <c r="AR926" i="1" s="1"/>
  <c r="AO926" i="1"/>
  <c r="AQ958" i="1"/>
  <c r="AR958" i="1" s="1"/>
  <c r="AO958" i="1"/>
  <c r="AQ990" i="1"/>
  <c r="AR990" i="1" s="1"/>
  <c r="AO990" i="1"/>
  <c r="AQ691" i="1"/>
  <c r="AR691" i="1" s="1"/>
  <c r="AO691" i="1"/>
  <c r="AQ912" i="1"/>
  <c r="AR912" i="1" s="1"/>
  <c r="AO912" i="1"/>
  <c r="AQ1012" i="1"/>
  <c r="AR1012" i="1" s="1"/>
  <c r="AO1012" i="1"/>
  <c r="AQ655" i="1"/>
  <c r="AR655" i="1" s="1"/>
  <c r="AO655" i="1"/>
  <c r="AQ783" i="1"/>
  <c r="AR783" i="1" s="1"/>
  <c r="AO783" i="1"/>
  <c r="AO883" i="1"/>
  <c r="AQ883" i="1"/>
  <c r="AR883" i="1" s="1"/>
  <c r="AQ915" i="1"/>
  <c r="AR915" i="1" s="1"/>
  <c r="AO915" i="1"/>
  <c r="AQ947" i="1"/>
  <c r="AR947" i="1" s="1"/>
  <c r="AO947" i="1"/>
  <c r="AQ979" i="1"/>
  <c r="AR979" i="1" s="1"/>
  <c r="AO979" i="1"/>
  <c r="AQ1011" i="1"/>
  <c r="AR1011" i="1" s="1"/>
  <c r="AO1011" i="1"/>
  <c r="AQ755" i="1"/>
  <c r="AR755" i="1" s="1"/>
  <c r="AO755" i="1"/>
  <c r="AQ944" i="1"/>
  <c r="AR944" i="1" s="1"/>
  <c r="AO944" i="1"/>
  <c r="AF621" i="1"/>
  <c r="AU621" i="1" s="1"/>
  <c r="AT621" i="1"/>
  <c r="AF685" i="1"/>
  <c r="AU685" i="1" s="1"/>
  <c r="AT685" i="1"/>
  <c r="AF749" i="1"/>
  <c r="AU749" i="1" s="1"/>
  <c r="AT749" i="1"/>
  <c r="AF813" i="1"/>
  <c r="AU813" i="1" s="1"/>
  <c r="AT813" i="1"/>
  <c r="AF512" i="1"/>
  <c r="AU512" i="1" s="1"/>
  <c r="AT512" i="1"/>
  <c r="AF808" i="1"/>
  <c r="AU808" i="1" s="1"/>
  <c r="AT808" i="1"/>
  <c r="AF546" i="1"/>
  <c r="AU546" i="1" s="1"/>
  <c r="AT546" i="1"/>
  <c r="AF610" i="1"/>
  <c r="AU610" i="1" s="1"/>
  <c r="AT610" i="1"/>
  <c r="AF930" i="1"/>
  <c r="AU930" i="1" s="1"/>
  <c r="AT930" i="1"/>
  <c r="AF994" i="1"/>
  <c r="AU994" i="1" s="1"/>
  <c r="AT994" i="1"/>
  <c r="AF664" i="1"/>
  <c r="AU664" i="1" s="1"/>
  <c r="AT664" i="1"/>
  <c r="AF852" i="1"/>
  <c r="AU852" i="1" s="1"/>
  <c r="AT852" i="1"/>
  <c r="AF539" i="1"/>
  <c r="AU539" i="1" s="1"/>
  <c r="AT539" i="1"/>
  <c r="AF603" i="1"/>
  <c r="AU603" i="1" s="1"/>
  <c r="AT603" i="1"/>
  <c r="AF683" i="1"/>
  <c r="AU683" i="1" s="1"/>
  <c r="AT683" i="1"/>
  <c r="AF779" i="1"/>
  <c r="AU779" i="1" s="1"/>
  <c r="AT779" i="1"/>
  <c r="AF859" i="1"/>
  <c r="AU859" i="1" s="1"/>
  <c r="AT859" i="1"/>
  <c r="AF923" i="1"/>
  <c r="AU923" i="1" s="1"/>
  <c r="AT923" i="1"/>
  <c r="AF987" i="1"/>
  <c r="AU987" i="1" s="1"/>
  <c r="AT987" i="1"/>
  <c r="AF588" i="1"/>
  <c r="AU588" i="1" s="1"/>
  <c r="AT588" i="1"/>
  <c r="AF776" i="1"/>
  <c r="AU776" i="1" s="1"/>
  <c r="AT776" i="1"/>
  <c r="AF673" i="1"/>
  <c r="AU673" i="1" s="1"/>
  <c r="AT673" i="1"/>
  <c r="AF737" i="1"/>
  <c r="AU737" i="1" s="1"/>
  <c r="AT737" i="1"/>
  <c r="AF801" i="1"/>
  <c r="AU801" i="1" s="1"/>
  <c r="AT801" i="1"/>
  <c r="AF865" i="1"/>
  <c r="AU865" i="1" s="1"/>
  <c r="AT865" i="1"/>
  <c r="AF716" i="1"/>
  <c r="AU716" i="1" s="1"/>
  <c r="AT716" i="1"/>
  <c r="AF534" i="1"/>
  <c r="AU534" i="1" s="1"/>
  <c r="AT534" i="1"/>
  <c r="AF598" i="1"/>
  <c r="AU598" i="1" s="1"/>
  <c r="AT598" i="1"/>
  <c r="AF918" i="1"/>
  <c r="AU918" i="1" s="1"/>
  <c r="AT918" i="1"/>
  <c r="AF982" i="1"/>
  <c r="AU982" i="1" s="1"/>
  <c r="AT982" i="1"/>
  <c r="AF511" i="1"/>
  <c r="AU511" i="1" s="1"/>
  <c r="AT511" i="1"/>
  <c r="AF575" i="1"/>
  <c r="AU575" i="1" s="1"/>
  <c r="AT575" i="1"/>
  <c r="AF639" i="1"/>
  <c r="AU639" i="1" s="1"/>
  <c r="AT639" i="1"/>
  <c r="AF815" i="1"/>
  <c r="AU815" i="1" s="1"/>
  <c r="AT815" i="1"/>
  <c r="AF943" i="1"/>
  <c r="AU943" i="1" s="1"/>
  <c r="AT943" i="1"/>
  <c r="AF552" i="1"/>
  <c r="AU552" i="1" s="1"/>
  <c r="AT552" i="1"/>
  <c r="AF677" i="1"/>
  <c r="AU677" i="1" s="1"/>
  <c r="AT677" i="1"/>
  <c r="AF741" i="1"/>
  <c r="AU741" i="1" s="1"/>
  <c r="AT741" i="1"/>
  <c r="AF805" i="1"/>
  <c r="AU805" i="1" s="1"/>
  <c r="AT805" i="1"/>
  <c r="AF869" i="1"/>
  <c r="AU869" i="1" s="1"/>
  <c r="AT869" i="1"/>
  <c r="AF906" i="1"/>
  <c r="AU906" i="1" s="1"/>
  <c r="AT906" i="1"/>
  <c r="AF970" i="1"/>
  <c r="AU970" i="1" s="1"/>
  <c r="AT970" i="1"/>
  <c r="AF828" i="1"/>
  <c r="AU828" i="1" s="1"/>
  <c r="AT828" i="1"/>
  <c r="AF547" i="1"/>
  <c r="AU547" i="1" s="1"/>
  <c r="AT547" i="1"/>
  <c r="AF611" i="1"/>
  <c r="AU611" i="1" s="1"/>
  <c r="AT611" i="1"/>
  <c r="AF612" i="1"/>
  <c r="AU612" i="1" s="1"/>
  <c r="AT612" i="1"/>
  <c r="AF553" i="1"/>
  <c r="AU553" i="1" s="1"/>
  <c r="AT553" i="1"/>
  <c r="AF617" i="1"/>
  <c r="AU617" i="1" s="1"/>
  <c r="AT617" i="1"/>
  <c r="AF681" i="1"/>
  <c r="AU681" i="1" s="1"/>
  <c r="AT681" i="1"/>
  <c r="AF745" i="1"/>
  <c r="AU745" i="1" s="1"/>
  <c r="AT745" i="1"/>
  <c r="AF809" i="1"/>
  <c r="AU809" i="1" s="1"/>
  <c r="AT809" i="1"/>
  <c r="AF873" i="1"/>
  <c r="AU873" i="1" s="1"/>
  <c r="AT873" i="1"/>
  <c r="AF937" i="1"/>
  <c r="AU937" i="1" s="1"/>
  <c r="AT937" i="1"/>
  <c r="AF1001" i="1"/>
  <c r="AU1001" i="1" s="1"/>
  <c r="AT1001" i="1"/>
  <c r="AF644" i="1"/>
  <c r="AU644" i="1" s="1"/>
  <c r="AT644" i="1"/>
  <c r="AF844" i="1"/>
  <c r="AU844" i="1" s="1"/>
  <c r="AT844" i="1"/>
  <c r="AF510" i="1"/>
  <c r="AU510" i="1" s="1"/>
  <c r="AT510" i="1"/>
  <c r="AF574" i="1"/>
  <c r="AU574" i="1" s="1"/>
  <c r="AT574" i="1"/>
  <c r="AF638" i="1"/>
  <c r="AU638" i="1" s="1"/>
  <c r="AT638" i="1"/>
  <c r="AF702" i="1"/>
  <c r="AU702" i="1" s="1"/>
  <c r="AT702" i="1"/>
  <c r="AF766" i="1"/>
  <c r="AU766" i="1" s="1"/>
  <c r="AT766" i="1"/>
  <c r="AF830" i="1"/>
  <c r="AU830" i="1" s="1"/>
  <c r="AT830" i="1"/>
  <c r="AF894" i="1"/>
  <c r="AU894" i="1" s="1"/>
  <c r="AT894" i="1"/>
  <c r="AF958" i="1"/>
  <c r="AU958" i="1" s="1"/>
  <c r="AT958" i="1"/>
  <c r="AF504" i="1"/>
  <c r="AU504" i="1" s="1"/>
  <c r="AT504" i="1"/>
  <c r="AF696" i="1"/>
  <c r="AU696" i="1" s="1"/>
  <c r="AT696" i="1"/>
  <c r="AF888" i="1"/>
  <c r="AU888" i="1" s="1"/>
  <c r="AT888" i="1"/>
  <c r="AF519" i="1"/>
  <c r="AU519" i="1" s="1"/>
  <c r="AT519" i="1"/>
  <c r="AF583" i="1"/>
  <c r="AU583" i="1" s="1"/>
  <c r="AT583" i="1"/>
  <c r="AF647" i="1"/>
  <c r="AU647" i="1" s="1"/>
  <c r="AT647" i="1"/>
  <c r="AF711" i="1"/>
  <c r="AU711" i="1" s="1"/>
  <c r="AT711" i="1"/>
  <c r="AF775" i="1"/>
  <c r="AU775" i="1" s="1"/>
  <c r="AT775" i="1"/>
  <c r="AF839" i="1"/>
  <c r="AU839" i="1" s="1"/>
  <c r="AT839" i="1"/>
  <c r="AF903" i="1"/>
  <c r="AU903" i="1" s="1"/>
  <c r="AT903" i="1"/>
  <c r="AF967" i="1"/>
  <c r="AU967" i="1" s="1"/>
  <c r="AT967" i="1"/>
  <c r="AF528" i="1"/>
  <c r="AU528" i="1" s="1"/>
  <c r="AT528" i="1"/>
  <c r="AF724" i="1"/>
  <c r="AU724" i="1" s="1"/>
  <c r="AT724" i="1"/>
  <c r="AF904" i="1"/>
  <c r="AU904" i="1" s="1"/>
  <c r="AT904" i="1"/>
  <c r="AF637" i="1"/>
  <c r="AU637" i="1" s="1"/>
  <c r="AT637" i="1"/>
  <c r="AF701" i="1"/>
  <c r="AU701" i="1" s="1"/>
  <c r="AT701" i="1"/>
  <c r="AF765" i="1"/>
  <c r="AU765" i="1" s="1"/>
  <c r="AT765" i="1"/>
  <c r="AF829" i="1"/>
  <c r="AU829" i="1" s="1"/>
  <c r="AT829" i="1"/>
  <c r="AF560" i="1"/>
  <c r="AU560" i="1" s="1"/>
  <c r="AT560" i="1"/>
  <c r="AF860" i="1"/>
  <c r="AU860" i="1" s="1"/>
  <c r="AT860" i="1"/>
  <c r="AF562" i="1"/>
  <c r="AU562" i="1" s="1"/>
  <c r="AT562" i="1"/>
  <c r="AF882" i="1"/>
  <c r="AU882" i="1" s="1"/>
  <c r="AT882" i="1"/>
  <c r="AF946" i="1"/>
  <c r="AU946" i="1" s="1"/>
  <c r="AT946" i="1"/>
  <c r="AF1010" i="1"/>
  <c r="AU1010" i="1" s="1"/>
  <c r="AT1010" i="1"/>
  <c r="AF708" i="1"/>
  <c r="AU708" i="1" s="1"/>
  <c r="AT708" i="1"/>
  <c r="AF896" i="1"/>
  <c r="AU896" i="1" s="1"/>
  <c r="AT896" i="1"/>
  <c r="AF555" i="1"/>
  <c r="AU555" i="1" s="1"/>
  <c r="AT555" i="1"/>
  <c r="AF619" i="1"/>
  <c r="AU619" i="1" s="1"/>
  <c r="AT619" i="1"/>
  <c r="AF715" i="1"/>
  <c r="AU715" i="1" s="1"/>
  <c r="AT715" i="1"/>
  <c r="AF795" i="1"/>
  <c r="AU795" i="1" s="1"/>
  <c r="AT795" i="1"/>
  <c r="AF875" i="1"/>
  <c r="AU875" i="1" s="1"/>
  <c r="AT875" i="1"/>
  <c r="AF939" i="1"/>
  <c r="AU939" i="1" s="1"/>
  <c r="AT939" i="1"/>
  <c r="AF1003" i="1"/>
  <c r="AU1003" i="1" s="1"/>
  <c r="AT1003" i="1"/>
  <c r="AF636" i="1"/>
  <c r="AU636" i="1" s="1"/>
  <c r="AT636" i="1"/>
  <c r="AF824" i="1"/>
  <c r="AU824" i="1" s="1"/>
  <c r="AT824" i="1"/>
  <c r="AQ529" i="1"/>
  <c r="AR529" i="1" s="1"/>
  <c r="AO529" i="1"/>
  <c r="AQ561" i="1"/>
  <c r="AR561" i="1" s="1"/>
  <c r="AO561" i="1"/>
  <c r="AQ593" i="1"/>
  <c r="AR593" i="1" s="1"/>
  <c r="AO593" i="1"/>
  <c r="AQ510" i="1"/>
  <c r="AR510" i="1" s="1"/>
  <c r="AO510" i="1"/>
  <c r="AQ542" i="1"/>
  <c r="AR542" i="1" s="1"/>
  <c r="AO542" i="1"/>
  <c r="AQ574" i="1"/>
  <c r="AR574" i="1" s="1"/>
  <c r="AO574" i="1"/>
  <c r="AQ606" i="1"/>
  <c r="AR606" i="1" s="1"/>
  <c r="AO606" i="1"/>
  <c r="AQ523" i="1"/>
  <c r="AR523" i="1" s="1"/>
  <c r="AO523" i="1"/>
  <c r="AQ555" i="1"/>
  <c r="AR555" i="1" s="1"/>
  <c r="AO555" i="1"/>
  <c r="AQ587" i="1"/>
  <c r="AR587" i="1" s="1"/>
  <c r="AO587" i="1"/>
  <c r="AQ536" i="1"/>
  <c r="AR536" i="1" s="1"/>
  <c r="AO536" i="1"/>
  <c r="AO628" i="1"/>
  <c r="AQ628" i="1"/>
  <c r="AR628" i="1" s="1"/>
  <c r="AO660" i="1"/>
  <c r="AQ660" i="1"/>
  <c r="AR660" i="1" s="1"/>
  <c r="AO692" i="1"/>
  <c r="AQ692" i="1"/>
  <c r="AR692" i="1" s="1"/>
  <c r="AO724" i="1"/>
  <c r="AQ724" i="1"/>
  <c r="AR724" i="1" s="1"/>
  <c r="AO756" i="1"/>
  <c r="AQ756" i="1"/>
  <c r="AR756" i="1" s="1"/>
  <c r="AO788" i="1"/>
  <c r="AQ788" i="1"/>
  <c r="AR788" i="1" s="1"/>
  <c r="AO820" i="1"/>
  <c r="AQ820" i="1"/>
  <c r="AR820" i="1" s="1"/>
  <c r="AO852" i="1"/>
  <c r="AQ852" i="1"/>
  <c r="AR852" i="1" s="1"/>
  <c r="AQ508" i="1"/>
  <c r="AR508" i="1" s="1"/>
  <c r="AO508" i="1"/>
  <c r="AQ621" i="1"/>
  <c r="AR621" i="1" s="1"/>
  <c r="AO621" i="1"/>
  <c r="AQ653" i="1"/>
  <c r="AR653" i="1" s="1"/>
  <c r="AO653" i="1"/>
  <c r="AQ685" i="1"/>
  <c r="AR685" i="1" s="1"/>
  <c r="AO685" i="1"/>
  <c r="AQ717" i="1"/>
  <c r="AR717" i="1" s="1"/>
  <c r="AO717" i="1"/>
  <c r="AQ749" i="1"/>
  <c r="AR749" i="1" s="1"/>
  <c r="AO749" i="1"/>
  <c r="AQ781" i="1"/>
  <c r="AR781" i="1" s="1"/>
  <c r="AO781" i="1"/>
  <c r="AQ813" i="1"/>
  <c r="AR813" i="1" s="1"/>
  <c r="AO813" i="1"/>
  <c r="AQ845" i="1"/>
  <c r="AR845" i="1" s="1"/>
  <c r="AO845" i="1"/>
  <c r="AQ544" i="1"/>
  <c r="AR544" i="1" s="1"/>
  <c r="AO544" i="1"/>
  <c r="AQ630" i="1"/>
  <c r="AR630" i="1" s="1"/>
  <c r="AO630" i="1"/>
  <c r="AQ662" i="1"/>
  <c r="AR662" i="1" s="1"/>
  <c r="AO662" i="1"/>
  <c r="AQ694" i="1"/>
  <c r="AR694" i="1" s="1"/>
  <c r="AO694" i="1"/>
  <c r="AQ726" i="1"/>
  <c r="AR726" i="1" s="1"/>
  <c r="AO726" i="1"/>
  <c r="AQ758" i="1"/>
  <c r="AR758" i="1" s="1"/>
  <c r="AO758" i="1"/>
  <c r="AQ790" i="1"/>
  <c r="AR790" i="1" s="1"/>
  <c r="AO790" i="1"/>
  <c r="AQ822" i="1"/>
  <c r="AR822" i="1" s="1"/>
  <c r="AO822" i="1"/>
  <c r="AQ854" i="1"/>
  <c r="AR854" i="1" s="1"/>
  <c r="AO854" i="1"/>
  <c r="AQ647" i="1"/>
  <c r="AR647" i="1" s="1"/>
  <c r="AO647" i="1"/>
  <c r="AQ775" i="1"/>
  <c r="AR775" i="1" s="1"/>
  <c r="AO775" i="1"/>
  <c r="AO881" i="1"/>
  <c r="AQ881" i="1"/>
  <c r="AR881" i="1" s="1"/>
  <c r="AO913" i="1"/>
  <c r="AQ913" i="1"/>
  <c r="AR913" i="1" s="1"/>
  <c r="AO945" i="1"/>
  <c r="AQ945" i="1"/>
  <c r="AR945" i="1" s="1"/>
  <c r="AO977" i="1"/>
  <c r="AQ977" i="1"/>
  <c r="AR977" i="1" s="1"/>
  <c r="AO1009" i="1"/>
  <c r="AQ1009" i="1"/>
  <c r="AR1009" i="1" s="1"/>
  <c r="AQ928" i="1"/>
  <c r="AR928" i="1" s="1"/>
  <c r="AO928" i="1"/>
  <c r="AQ1020" i="1"/>
  <c r="AR1020" i="1" s="1"/>
  <c r="AO1020" i="1"/>
  <c r="AQ715" i="1"/>
  <c r="AR715" i="1" s="1"/>
  <c r="AO715" i="1"/>
  <c r="AO843" i="1"/>
  <c r="AQ843" i="1"/>
  <c r="AR843" i="1" s="1"/>
  <c r="AQ898" i="1"/>
  <c r="AR898" i="1" s="1"/>
  <c r="AO898" i="1"/>
  <c r="AQ930" i="1"/>
  <c r="AR930" i="1" s="1"/>
  <c r="AO930" i="1"/>
  <c r="AQ962" i="1"/>
  <c r="AR962" i="1" s="1"/>
  <c r="AO962" i="1"/>
  <c r="AQ994" i="1"/>
  <c r="AR994" i="1" s="1"/>
  <c r="AO994" i="1"/>
  <c r="AQ532" i="1"/>
  <c r="AR532" i="1" s="1"/>
  <c r="AO532" i="1"/>
  <c r="AQ880" i="1"/>
  <c r="AR880" i="1" s="1"/>
  <c r="AO880" i="1"/>
  <c r="AQ972" i="1"/>
  <c r="AR972" i="1" s="1"/>
  <c r="AO972" i="1"/>
  <c r="AQ671" i="1"/>
  <c r="AR671" i="1" s="1"/>
  <c r="AO671" i="1"/>
  <c r="AQ799" i="1"/>
  <c r="AR799" i="1" s="1"/>
  <c r="AO799" i="1"/>
  <c r="AO887" i="1"/>
  <c r="AQ887" i="1"/>
  <c r="AR887" i="1" s="1"/>
  <c r="AQ919" i="1"/>
  <c r="AR919" i="1" s="1"/>
  <c r="AO919" i="1"/>
  <c r="AQ951" i="1"/>
  <c r="AR951" i="1" s="1"/>
  <c r="AO951" i="1"/>
  <c r="AQ983" i="1"/>
  <c r="AR983" i="1" s="1"/>
  <c r="AO983" i="1"/>
  <c r="AQ1015" i="1"/>
  <c r="AR1015" i="1" s="1"/>
  <c r="AO1015" i="1"/>
  <c r="AQ787" i="1"/>
  <c r="AR787" i="1" s="1"/>
  <c r="AO787" i="1"/>
  <c r="AQ956" i="1"/>
  <c r="AR956" i="1" s="1"/>
  <c r="AO956" i="1"/>
  <c r="AQ619" i="1"/>
  <c r="AR619" i="1" s="1"/>
  <c r="AO619" i="1"/>
  <c r="AQ703" i="1"/>
  <c r="AR703" i="1" s="1"/>
  <c r="AO703" i="1"/>
  <c r="AQ927" i="1"/>
  <c r="AR927" i="1" s="1"/>
  <c r="AO927" i="1"/>
  <c r="AQ723" i="1"/>
  <c r="AR723" i="1" s="1"/>
  <c r="AO723" i="1"/>
  <c r="AF625" i="1"/>
  <c r="AU625" i="1" s="1"/>
  <c r="AT625" i="1"/>
  <c r="AF689" i="1"/>
  <c r="AU689" i="1" s="1"/>
  <c r="AT689" i="1"/>
  <c r="AF753" i="1"/>
  <c r="AU753" i="1" s="1"/>
  <c r="AT753" i="1"/>
  <c r="AF817" i="1"/>
  <c r="AU817" i="1" s="1"/>
  <c r="AT817" i="1"/>
  <c r="AF524" i="1"/>
  <c r="AU524" i="1" s="1"/>
  <c r="AT524" i="1"/>
  <c r="AF872" i="1"/>
  <c r="AU872" i="1" s="1"/>
  <c r="AT872" i="1"/>
  <c r="AF550" i="1"/>
  <c r="AU550" i="1" s="1"/>
  <c r="AT550" i="1"/>
  <c r="AF614" i="1"/>
  <c r="AU614" i="1" s="1"/>
  <c r="AT614" i="1"/>
  <c r="AF934" i="1"/>
  <c r="AU934" i="1" s="1"/>
  <c r="AT934" i="1"/>
  <c r="AF998" i="1"/>
  <c r="AU998" i="1" s="1"/>
  <c r="AT998" i="1"/>
  <c r="AF527" i="1"/>
  <c r="AU527" i="1" s="1"/>
  <c r="AT527" i="1"/>
  <c r="AF591" i="1"/>
  <c r="AU591" i="1" s="1"/>
  <c r="AT591" i="1"/>
  <c r="AF687" i="1"/>
  <c r="AU687" i="1" s="1"/>
  <c r="AT687" i="1"/>
  <c r="AF831" i="1"/>
  <c r="AU831" i="1" s="1"/>
  <c r="AT831" i="1"/>
  <c r="AF959" i="1"/>
  <c r="AU959" i="1" s="1"/>
  <c r="AT959" i="1"/>
  <c r="AF648" i="1"/>
  <c r="AU648" i="1" s="1"/>
  <c r="AT648" i="1"/>
  <c r="AQ533" i="1"/>
  <c r="AR533" i="1" s="1"/>
  <c r="AO533" i="1"/>
  <c r="AQ565" i="1"/>
  <c r="AR565" i="1" s="1"/>
  <c r="AO565" i="1"/>
  <c r="AQ597" i="1"/>
  <c r="AR597" i="1" s="1"/>
  <c r="AO597" i="1"/>
  <c r="AQ514" i="1"/>
  <c r="AR514" i="1" s="1"/>
  <c r="AO514" i="1"/>
  <c r="AQ546" i="1"/>
  <c r="AR546" i="1" s="1"/>
  <c r="AO546" i="1"/>
  <c r="AQ578" i="1"/>
  <c r="AR578" i="1" s="1"/>
  <c r="AO578" i="1"/>
  <c r="AQ610" i="1"/>
  <c r="AR610" i="1" s="1"/>
  <c r="AO610" i="1"/>
  <c r="AQ527" i="1"/>
  <c r="AR527" i="1" s="1"/>
  <c r="AO527" i="1"/>
  <c r="AQ559" i="1"/>
  <c r="AR559" i="1" s="1"/>
  <c r="AO559" i="1"/>
  <c r="AQ591" i="1"/>
  <c r="AR591" i="1" s="1"/>
  <c r="AO591" i="1"/>
  <c r="AQ552" i="1"/>
  <c r="AR552" i="1" s="1"/>
  <c r="AO552" i="1"/>
  <c r="AO632" i="1"/>
  <c r="AQ632" i="1"/>
  <c r="AR632" i="1" s="1"/>
  <c r="AO664" i="1"/>
  <c r="AQ664" i="1"/>
  <c r="AR664" i="1" s="1"/>
  <c r="AO696" i="1"/>
  <c r="AQ696" i="1"/>
  <c r="AR696" i="1" s="1"/>
  <c r="AO728" i="1"/>
  <c r="AQ728" i="1"/>
  <c r="AR728" i="1" s="1"/>
  <c r="AO760" i="1"/>
  <c r="AQ760" i="1"/>
  <c r="AR760" i="1" s="1"/>
  <c r="AO792" i="1"/>
  <c r="AQ792" i="1"/>
  <c r="AR792" i="1" s="1"/>
  <c r="AQ824" i="1"/>
  <c r="AR824" i="1" s="1"/>
  <c r="AO824" i="1"/>
  <c r="AO856" i="1"/>
  <c r="AQ856" i="1"/>
  <c r="AR856" i="1" s="1"/>
  <c r="AQ524" i="1"/>
  <c r="AR524" i="1" s="1"/>
  <c r="AO524" i="1"/>
  <c r="AQ625" i="1"/>
  <c r="AR625" i="1" s="1"/>
  <c r="AO625" i="1"/>
  <c r="AQ657" i="1"/>
  <c r="AR657" i="1" s="1"/>
  <c r="AO657" i="1"/>
  <c r="AQ689" i="1"/>
  <c r="AR689" i="1" s="1"/>
  <c r="AO689" i="1"/>
  <c r="AQ721" i="1"/>
  <c r="AR721" i="1" s="1"/>
  <c r="AO721" i="1"/>
  <c r="AQ753" i="1"/>
  <c r="AR753" i="1" s="1"/>
  <c r="AO753" i="1"/>
  <c r="AQ785" i="1"/>
  <c r="AR785" i="1" s="1"/>
  <c r="AO785" i="1"/>
  <c r="AQ817" i="1"/>
  <c r="AR817" i="1" s="1"/>
  <c r="AO817" i="1"/>
  <c r="AO849" i="1"/>
  <c r="AQ849" i="1"/>
  <c r="AR849" i="1" s="1"/>
  <c r="AQ560" i="1"/>
  <c r="AR560" i="1" s="1"/>
  <c r="AO560" i="1"/>
  <c r="AQ634" i="1"/>
  <c r="AR634" i="1" s="1"/>
  <c r="AO634" i="1"/>
  <c r="AQ666" i="1"/>
  <c r="AR666" i="1" s="1"/>
  <c r="AO666" i="1"/>
  <c r="AQ698" i="1"/>
  <c r="AR698" i="1" s="1"/>
  <c r="AO698" i="1"/>
  <c r="AQ730" i="1"/>
  <c r="AR730" i="1" s="1"/>
  <c r="AO730" i="1"/>
  <c r="AQ762" i="1"/>
  <c r="AR762" i="1" s="1"/>
  <c r="AO762" i="1"/>
  <c r="AQ794" i="1"/>
  <c r="AR794" i="1" s="1"/>
  <c r="AO794" i="1"/>
  <c r="AQ826" i="1"/>
  <c r="AR826" i="1" s="1"/>
  <c r="AO826" i="1"/>
  <c r="AQ858" i="1"/>
  <c r="AR858" i="1" s="1"/>
  <c r="AO858" i="1"/>
  <c r="AQ663" i="1"/>
  <c r="AR663" i="1" s="1"/>
  <c r="AO663" i="1"/>
  <c r="AQ791" i="1"/>
  <c r="AR791" i="1" s="1"/>
  <c r="AO791" i="1"/>
  <c r="AQ885" i="1"/>
  <c r="AR885" i="1" s="1"/>
  <c r="AO885" i="1"/>
  <c r="AQ917" i="1"/>
  <c r="AR917" i="1" s="1"/>
  <c r="AO917" i="1"/>
  <c r="AQ949" i="1"/>
  <c r="AR949" i="1" s="1"/>
  <c r="AO949" i="1"/>
  <c r="AQ981" i="1"/>
  <c r="AR981" i="1" s="1"/>
  <c r="AO981" i="1"/>
  <c r="AQ1013" i="1"/>
  <c r="AR1013" i="1" s="1"/>
  <c r="AO1013" i="1"/>
  <c r="AQ896" i="1"/>
  <c r="AR896" i="1" s="1"/>
  <c r="AO896" i="1"/>
  <c r="AQ984" i="1"/>
  <c r="AR984" i="1" s="1"/>
  <c r="AO984" i="1"/>
  <c r="AQ667" i="1"/>
  <c r="AR667" i="1" s="1"/>
  <c r="AO667" i="1"/>
  <c r="AQ795" i="1"/>
  <c r="AR795" i="1" s="1"/>
  <c r="AO795" i="1"/>
  <c r="AQ886" i="1"/>
  <c r="AR886" i="1" s="1"/>
  <c r="AO886" i="1"/>
  <c r="AQ918" i="1"/>
  <c r="AR918" i="1" s="1"/>
  <c r="AO918" i="1"/>
  <c r="AQ950" i="1"/>
  <c r="AR950" i="1" s="1"/>
  <c r="AO950" i="1"/>
  <c r="AQ982" i="1"/>
  <c r="AR982" i="1" s="1"/>
  <c r="AO982" i="1"/>
  <c r="AQ1014" i="1"/>
  <c r="AR1014" i="1" s="1"/>
  <c r="AO1014" i="1"/>
  <c r="AQ771" i="1"/>
  <c r="AR771" i="1" s="1"/>
  <c r="AO771" i="1"/>
  <c r="AQ936" i="1"/>
  <c r="AR936" i="1" s="1"/>
  <c r="AO936" i="1"/>
  <c r="AQ623" i="1"/>
  <c r="AR623" i="1" s="1"/>
  <c r="AO623" i="1"/>
  <c r="AQ751" i="1"/>
  <c r="AR751" i="1" s="1"/>
  <c r="AO751" i="1"/>
  <c r="AO875" i="1"/>
  <c r="AQ875" i="1"/>
  <c r="AR875" i="1" s="1"/>
  <c r="AQ907" i="1"/>
  <c r="AR907" i="1" s="1"/>
  <c r="AO907" i="1"/>
  <c r="AQ939" i="1"/>
  <c r="AR939" i="1" s="1"/>
  <c r="AO939" i="1"/>
  <c r="AQ971" i="1"/>
  <c r="AR971" i="1" s="1"/>
  <c r="AO971" i="1"/>
  <c r="AQ1003" i="1"/>
  <c r="AR1003" i="1" s="1"/>
  <c r="AO1003" i="1"/>
  <c r="AQ675" i="1"/>
  <c r="AR675" i="1" s="1"/>
  <c r="AO675" i="1"/>
  <c r="AQ920" i="1"/>
  <c r="AR920" i="1" s="1"/>
  <c r="AO920" i="1"/>
  <c r="AQ1016" i="1"/>
  <c r="AR1016" i="1" s="1"/>
  <c r="AO1016" i="1"/>
  <c r="AQ1000" i="1"/>
  <c r="AR1000" i="1" s="1"/>
  <c r="AO1000" i="1"/>
  <c r="AO895" i="1"/>
  <c r="AQ895" i="1"/>
  <c r="AR895" i="1" s="1"/>
  <c r="AQ975" i="1"/>
  <c r="AR975" i="1" s="1"/>
  <c r="AO975" i="1"/>
  <c r="AF629" i="1"/>
  <c r="AU629" i="1" s="1"/>
  <c r="AT629" i="1"/>
  <c r="AF693" i="1"/>
  <c r="AU693" i="1" s="1"/>
  <c r="AT693" i="1"/>
  <c r="AF757" i="1"/>
  <c r="AU757" i="1" s="1"/>
  <c r="AT757" i="1"/>
  <c r="AF821" i="1"/>
  <c r="AU821" i="1" s="1"/>
  <c r="AT821" i="1"/>
  <c r="AF780" i="1"/>
  <c r="AU780" i="1" s="1"/>
  <c r="AT780" i="1"/>
  <c r="AF922" i="1"/>
  <c r="AU922" i="1" s="1"/>
  <c r="AT922" i="1"/>
  <c r="AF986" i="1"/>
  <c r="AU986" i="1" s="1"/>
  <c r="AT986" i="1"/>
  <c r="AF876" i="1"/>
  <c r="AU876" i="1" s="1"/>
  <c r="AT876" i="1"/>
  <c r="AF563" i="1"/>
  <c r="AU563" i="1" s="1"/>
  <c r="AT563" i="1"/>
  <c r="AF659" i="1"/>
  <c r="AU659" i="1" s="1"/>
  <c r="AT659" i="1"/>
  <c r="AQ505" i="1"/>
  <c r="AR505" i="1" s="1"/>
  <c r="AO505" i="1"/>
  <c r="AQ537" i="1"/>
  <c r="AR537" i="1" s="1"/>
  <c r="AO537" i="1"/>
  <c r="AQ569" i="1"/>
  <c r="AR569" i="1" s="1"/>
  <c r="AO569" i="1"/>
  <c r="AQ601" i="1"/>
  <c r="AR601" i="1" s="1"/>
  <c r="AO601" i="1"/>
  <c r="AQ518" i="1"/>
  <c r="AR518" i="1" s="1"/>
  <c r="AO518" i="1"/>
  <c r="AQ550" i="1"/>
  <c r="AR550" i="1" s="1"/>
  <c r="AO550" i="1"/>
  <c r="AQ582" i="1"/>
  <c r="AR582" i="1" s="1"/>
  <c r="AO582" i="1"/>
  <c r="AQ614" i="1"/>
  <c r="AR614" i="1" s="1"/>
  <c r="AO614" i="1"/>
  <c r="AQ531" i="1"/>
  <c r="AR531" i="1" s="1"/>
  <c r="AO531" i="1"/>
  <c r="AQ563" i="1"/>
  <c r="AR563" i="1" s="1"/>
  <c r="AO563" i="1"/>
  <c r="AQ595" i="1"/>
  <c r="AR595" i="1" s="1"/>
  <c r="AO595" i="1"/>
  <c r="AQ504" i="1"/>
  <c r="AR504" i="1" s="1"/>
  <c r="AO504" i="1"/>
  <c r="AQ620" i="1"/>
  <c r="AR620" i="1" s="1"/>
  <c r="AO620" i="1"/>
  <c r="AQ652" i="1"/>
  <c r="AR652" i="1" s="1"/>
  <c r="AO652" i="1"/>
  <c r="AQ684" i="1"/>
  <c r="AR684" i="1" s="1"/>
  <c r="AO684" i="1"/>
  <c r="AQ716" i="1"/>
  <c r="AR716" i="1" s="1"/>
  <c r="AO716" i="1"/>
  <c r="AQ748" i="1"/>
  <c r="AR748" i="1" s="1"/>
  <c r="AO748" i="1"/>
  <c r="AQ780" i="1"/>
  <c r="AR780" i="1" s="1"/>
  <c r="AO780" i="1"/>
  <c r="AO812" i="1"/>
  <c r="AQ812" i="1"/>
  <c r="AR812" i="1" s="1"/>
  <c r="AO844" i="1"/>
  <c r="AQ844" i="1"/>
  <c r="AR844" i="1" s="1"/>
  <c r="AQ540" i="1"/>
  <c r="AR540" i="1" s="1"/>
  <c r="AO540" i="1"/>
  <c r="AQ629" i="1"/>
  <c r="AR629" i="1" s="1"/>
  <c r="AO629" i="1"/>
  <c r="AQ661" i="1"/>
  <c r="AR661" i="1" s="1"/>
  <c r="AO661" i="1"/>
  <c r="AQ693" i="1"/>
  <c r="AR693" i="1" s="1"/>
  <c r="AO693" i="1"/>
  <c r="AQ725" i="1"/>
  <c r="AR725" i="1" s="1"/>
  <c r="AO725" i="1"/>
  <c r="AQ757" i="1"/>
  <c r="AR757" i="1" s="1"/>
  <c r="AO757" i="1"/>
  <c r="AQ789" i="1"/>
  <c r="AR789" i="1" s="1"/>
  <c r="AO789" i="1"/>
  <c r="AQ821" i="1"/>
  <c r="AR821" i="1" s="1"/>
  <c r="AO821" i="1"/>
  <c r="AQ853" i="1"/>
  <c r="AR853" i="1" s="1"/>
  <c r="AO853" i="1"/>
  <c r="AQ512" i="1"/>
  <c r="AR512" i="1" s="1"/>
  <c r="AO512" i="1"/>
  <c r="AQ622" i="1"/>
  <c r="AR622" i="1" s="1"/>
  <c r="AO622" i="1"/>
  <c r="AQ654" i="1"/>
  <c r="AR654" i="1" s="1"/>
  <c r="AO654" i="1"/>
  <c r="AQ686" i="1"/>
  <c r="AR686" i="1" s="1"/>
  <c r="AO686" i="1"/>
  <c r="AQ718" i="1"/>
  <c r="AR718" i="1" s="1"/>
  <c r="AO718" i="1"/>
  <c r="AQ750" i="1"/>
  <c r="AR750" i="1" s="1"/>
  <c r="AO750" i="1"/>
  <c r="AQ782" i="1"/>
  <c r="AR782" i="1" s="1"/>
  <c r="AO782" i="1"/>
  <c r="AQ814" i="1"/>
  <c r="AR814" i="1" s="1"/>
  <c r="AO814" i="1"/>
  <c r="AQ846" i="1"/>
  <c r="AR846" i="1" s="1"/>
  <c r="AO846" i="1"/>
  <c r="AO612" i="1"/>
  <c r="AQ612" i="1"/>
  <c r="AR612" i="1" s="1"/>
  <c r="AQ743" i="1"/>
  <c r="AR743" i="1" s="1"/>
  <c r="AO743" i="1"/>
  <c r="AO871" i="1"/>
  <c r="AQ871" i="1"/>
  <c r="AR871" i="1" s="1"/>
  <c r="AQ905" i="1"/>
  <c r="AR905" i="1" s="1"/>
  <c r="AO905" i="1"/>
  <c r="AQ937" i="1"/>
  <c r="AR937" i="1" s="1"/>
  <c r="AO937" i="1"/>
  <c r="AQ969" i="1"/>
  <c r="AR969" i="1" s="1"/>
  <c r="AO969" i="1"/>
  <c r="AQ1001" i="1"/>
  <c r="AR1001" i="1" s="1"/>
  <c r="AO1001" i="1"/>
  <c r="AQ803" i="1"/>
  <c r="AR803" i="1" s="1"/>
  <c r="AO803" i="1"/>
  <c r="AQ952" i="1"/>
  <c r="AR952" i="1" s="1"/>
  <c r="AO952" i="1"/>
  <c r="AQ683" i="1"/>
  <c r="AR683" i="1" s="1"/>
  <c r="AO683" i="1"/>
  <c r="AQ874" i="1"/>
  <c r="AR874" i="1" s="1"/>
  <c r="AO874" i="1"/>
  <c r="AQ906" i="1"/>
  <c r="AR906" i="1" s="1"/>
  <c r="AO906" i="1"/>
  <c r="AQ938" i="1"/>
  <c r="AR938" i="1" s="1"/>
  <c r="AO938" i="1"/>
  <c r="AQ970" i="1"/>
  <c r="AR970" i="1" s="1"/>
  <c r="AO970" i="1"/>
  <c r="AQ1002" i="1"/>
  <c r="AR1002" i="1" s="1"/>
  <c r="AO1002" i="1"/>
  <c r="AQ659" i="1"/>
  <c r="AR659" i="1" s="1"/>
  <c r="AO659" i="1"/>
  <c r="AQ900" i="1"/>
  <c r="AR900" i="1" s="1"/>
  <c r="AO900" i="1"/>
  <c r="AO831" i="1"/>
  <c r="AQ831" i="1"/>
  <c r="AR831" i="1" s="1"/>
  <c r="AQ959" i="1"/>
  <c r="AR959" i="1" s="1"/>
  <c r="AO959" i="1"/>
  <c r="AO876" i="1"/>
  <c r="AQ876" i="1"/>
  <c r="AR876" i="1" s="1"/>
  <c r="AF505" i="1"/>
  <c r="AU505" i="1" s="1"/>
  <c r="AT505" i="1"/>
  <c r="AF569" i="1"/>
  <c r="AU569" i="1" s="1"/>
  <c r="AT569" i="1"/>
  <c r="AF633" i="1"/>
  <c r="AU633" i="1" s="1"/>
  <c r="AT633" i="1"/>
  <c r="AF697" i="1"/>
  <c r="AU697" i="1" s="1"/>
  <c r="AT697" i="1"/>
  <c r="AF761" i="1"/>
  <c r="AU761" i="1" s="1"/>
  <c r="AT761" i="1"/>
  <c r="AF825" i="1"/>
  <c r="AU825" i="1" s="1"/>
  <c r="AT825" i="1"/>
  <c r="AF889" i="1"/>
  <c r="AU889" i="1" s="1"/>
  <c r="AT889" i="1"/>
  <c r="AF953" i="1"/>
  <c r="AU953" i="1" s="1"/>
  <c r="AT953" i="1"/>
  <c r="AF1017" i="1"/>
  <c r="AU1017" i="1" s="1"/>
  <c r="AT1017" i="1"/>
  <c r="AF692" i="1"/>
  <c r="AU692" i="1" s="1"/>
  <c r="AT692" i="1"/>
  <c r="AF900" i="1"/>
  <c r="AU900" i="1" s="1"/>
  <c r="AT900" i="1"/>
  <c r="AF526" i="1"/>
  <c r="AU526" i="1" s="1"/>
  <c r="AT526" i="1"/>
  <c r="AF590" i="1"/>
  <c r="AU590" i="1" s="1"/>
  <c r="AT590" i="1"/>
  <c r="AF654" i="1"/>
  <c r="AU654" i="1" s="1"/>
  <c r="AT654" i="1"/>
  <c r="AF718" i="1"/>
  <c r="AU718" i="1" s="1"/>
  <c r="AT718" i="1"/>
  <c r="AF782" i="1"/>
  <c r="AU782" i="1" s="1"/>
  <c r="AT782" i="1"/>
  <c r="AF846" i="1"/>
  <c r="AU846" i="1" s="1"/>
  <c r="AT846" i="1"/>
  <c r="AF910" i="1"/>
  <c r="AU910" i="1" s="1"/>
  <c r="AT910" i="1"/>
  <c r="AF974" i="1"/>
  <c r="AU974" i="1" s="1"/>
  <c r="AT974" i="1"/>
  <c r="AF556" i="1"/>
  <c r="AU556" i="1" s="1"/>
  <c r="AT556" i="1"/>
  <c r="AF748" i="1"/>
  <c r="AU748" i="1" s="1"/>
  <c r="AT748" i="1"/>
  <c r="AF932" i="1"/>
  <c r="AU932" i="1" s="1"/>
  <c r="AT932" i="1"/>
  <c r="AF535" i="1"/>
  <c r="AU535" i="1" s="1"/>
  <c r="AT535" i="1"/>
  <c r="AF599" i="1"/>
  <c r="AU599" i="1" s="1"/>
  <c r="AT599" i="1"/>
  <c r="AF663" i="1"/>
  <c r="AU663" i="1" s="1"/>
  <c r="AT663" i="1"/>
  <c r="AF727" i="1"/>
  <c r="AU727" i="1" s="1"/>
  <c r="AT727" i="1"/>
  <c r="AF791" i="1"/>
  <c r="AU791" i="1" s="1"/>
  <c r="AT791" i="1"/>
  <c r="AF855" i="1"/>
  <c r="AU855" i="1" s="1"/>
  <c r="AT855" i="1"/>
  <c r="AF919" i="1"/>
  <c r="AU919" i="1" s="1"/>
  <c r="AT919" i="1"/>
  <c r="AF983" i="1"/>
  <c r="AU983" i="1" s="1"/>
  <c r="AT983" i="1"/>
  <c r="AF576" i="1"/>
  <c r="AU576" i="1" s="1"/>
  <c r="AT576" i="1"/>
  <c r="AF764" i="1"/>
  <c r="AU764" i="1" s="1"/>
  <c r="AT764" i="1"/>
  <c r="AF948" i="1"/>
  <c r="AU948" i="1" s="1"/>
  <c r="AT948" i="1"/>
  <c r="AQ525" i="1"/>
  <c r="AR525" i="1" s="1"/>
  <c r="AO525" i="1"/>
  <c r="AO557" i="1"/>
  <c r="AQ557" i="1"/>
  <c r="AR557" i="1" s="1"/>
  <c r="AQ589" i="1"/>
  <c r="AR589" i="1" s="1"/>
  <c r="AO589" i="1"/>
  <c r="AQ506" i="1"/>
  <c r="AR506" i="1" s="1"/>
  <c r="AO506" i="1"/>
  <c r="AQ538" i="1"/>
  <c r="AR538" i="1" s="1"/>
  <c r="AO538" i="1"/>
  <c r="AQ570" i="1"/>
  <c r="AR570" i="1" s="1"/>
  <c r="AO570" i="1"/>
  <c r="AQ602" i="1"/>
  <c r="AR602" i="1" s="1"/>
  <c r="AO602" i="1"/>
  <c r="AQ519" i="1"/>
  <c r="AR519" i="1" s="1"/>
  <c r="AO519" i="1"/>
  <c r="AQ551" i="1"/>
  <c r="AR551" i="1" s="1"/>
  <c r="AO551" i="1"/>
  <c r="AQ583" i="1"/>
  <c r="AR583" i="1" s="1"/>
  <c r="AO583" i="1"/>
  <c r="AQ615" i="1"/>
  <c r="AR615" i="1" s="1"/>
  <c r="AO615" i="1"/>
  <c r="AO584" i="1"/>
  <c r="AQ584" i="1"/>
  <c r="AR584" i="1" s="1"/>
  <c r="AQ640" i="1"/>
  <c r="AR640" i="1" s="1"/>
  <c r="AO640" i="1"/>
  <c r="AQ672" i="1"/>
  <c r="AR672" i="1" s="1"/>
  <c r="AO672" i="1"/>
  <c r="AQ704" i="1"/>
  <c r="AR704" i="1" s="1"/>
  <c r="AO704" i="1"/>
  <c r="AQ736" i="1"/>
  <c r="AR736" i="1" s="1"/>
  <c r="AO736" i="1"/>
  <c r="AQ768" i="1"/>
  <c r="AR768" i="1" s="1"/>
  <c r="AO768" i="1"/>
  <c r="AQ800" i="1"/>
  <c r="AR800" i="1" s="1"/>
  <c r="AO800" i="1"/>
  <c r="AO832" i="1"/>
  <c r="AQ832" i="1"/>
  <c r="AR832" i="1" s="1"/>
  <c r="AO864" i="1"/>
  <c r="AQ864" i="1"/>
  <c r="AR864" i="1" s="1"/>
  <c r="AQ617" i="1"/>
  <c r="AR617" i="1" s="1"/>
  <c r="AO617" i="1"/>
  <c r="AQ649" i="1"/>
  <c r="AR649" i="1" s="1"/>
  <c r="AO649" i="1"/>
  <c r="AQ681" i="1"/>
  <c r="AR681" i="1" s="1"/>
  <c r="AO681" i="1"/>
  <c r="AQ713" i="1"/>
  <c r="AR713" i="1" s="1"/>
  <c r="AO713" i="1"/>
  <c r="AQ745" i="1"/>
  <c r="AR745" i="1" s="1"/>
  <c r="AO745" i="1"/>
  <c r="AQ777" i="1"/>
  <c r="AR777" i="1" s="1"/>
  <c r="AO777" i="1"/>
  <c r="AQ809" i="1"/>
  <c r="AR809" i="1" s="1"/>
  <c r="AO809" i="1"/>
  <c r="AO841" i="1"/>
  <c r="AQ841" i="1"/>
  <c r="AR841" i="1" s="1"/>
  <c r="AO873" i="1"/>
  <c r="AQ873" i="1"/>
  <c r="AR873" i="1" s="1"/>
  <c r="AQ592" i="1"/>
  <c r="AR592" i="1" s="1"/>
  <c r="AO592" i="1"/>
  <c r="AQ642" i="1"/>
  <c r="AR642" i="1" s="1"/>
  <c r="AO642" i="1"/>
  <c r="AQ674" i="1"/>
  <c r="AR674" i="1" s="1"/>
  <c r="AO674" i="1"/>
  <c r="AQ706" i="1"/>
  <c r="AR706" i="1" s="1"/>
  <c r="AO706" i="1"/>
  <c r="AQ738" i="1"/>
  <c r="AR738" i="1" s="1"/>
  <c r="AO738" i="1"/>
  <c r="AQ770" i="1"/>
  <c r="AR770" i="1" s="1"/>
  <c r="AO770" i="1"/>
  <c r="AQ802" i="1"/>
  <c r="AR802" i="1" s="1"/>
  <c r="AO802" i="1"/>
  <c r="AQ834" i="1"/>
  <c r="AR834" i="1" s="1"/>
  <c r="AO834" i="1"/>
  <c r="AQ866" i="1"/>
  <c r="AR866" i="1" s="1"/>
  <c r="AO866" i="1"/>
  <c r="AQ695" i="1"/>
  <c r="AR695" i="1" s="1"/>
  <c r="AO695" i="1"/>
  <c r="AQ823" i="1"/>
  <c r="AR823" i="1" s="1"/>
  <c r="AO823" i="1"/>
  <c r="AQ893" i="1"/>
  <c r="AR893" i="1" s="1"/>
  <c r="AO893" i="1"/>
  <c r="AO925" i="1"/>
  <c r="AQ925" i="1"/>
  <c r="AR925" i="1" s="1"/>
  <c r="AO957" i="1"/>
  <c r="AQ957" i="1"/>
  <c r="AR957" i="1" s="1"/>
  <c r="AO989" i="1"/>
  <c r="AQ989" i="1"/>
  <c r="AR989" i="1" s="1"/>
  <c r="AO867" i="1"/>
  <c r="AQ867" i="1"/>
  <c r="AR867" i="1" s="1"/>
  <c r="AQ964" i="1"/>
  <c r="AR964" i="1" s="1"/>
  <c r="AO964" i="1"/>
  <c r="AQ635" i="1"/>
  <c r="AR635" i="1" s="1"/>
  <c r="AO635" i="1"/>
  <c r="AQ763" i="1"/>
  <c r="AR763" i="1" s="1"/>
  <c r="AO763" i="1"/>
  <c r="AQ878" i="1"/>
  <c r="AR878" i="1" s="1"/>
  <c r="AO878" i="1"/>
  <c r="AQ910" i="1"/>
  <c r="AR910" i="1" s="1"/>
  <c r="AO910" i="1"/>
  <c r="AQ942" i="1"/>
  <c r="AR942" i="1" s="1"/>
  <c r="AO942" i="1"/>
  <c r="AQ974" i="1"/>
  <c r="AR974" i="1" s="1"/>
  <c r="AO974" i="1"/>
  <c r="AQ1006" i="1"/>
  <c r="AR1006" i="1" s="1"/>
  <c r="AO1006" i="1"/>
  <c r="AO851" i="1"/>
  <c r="AQ851" i="1"/>
  <c r="AR851" i="1" s="1"/>
  <c r="AQ960" i="1"/>
  <c r="AR960" i="1" s="1"/>
  <c r="AO960" i="1"/>
  <c r="AQ516" i="1"/>
  <c r="AR516" i="1" s="1"/>
  <c r="AO516" i="1"/>
  <c r="AQ719" i="1"/>
  <c r="AR719" i="1" s="1"/>
  <c r="AO719" i="1"/>
  <c r="AO847" i="1"/>
  <c r="AQ847" i="1"/>
  <c r="AR847" i="1" s="1"/>
  <c r="AQ899" i="1"/>
  <c r="AR899" i="1" s="1"/>
  <c r="AO899" i="1"/>
  <c r="AQ931" i="1"/>
  <c r="AR931" i="1" s="1"/>
  <c r="AO931" i="1"/>
  <c r="AQ963" i="1"/>
  <c r="AR963" i="1" s="1"/>
  <c r="AO963" i="1"/>
  <c r="AQ995" i="1"/>
  <c r="AR995" i="1" s="1"/>
  <c r="AO995" i="1"/>
  <c r="AO596" i="1"/>
  <c r="AQ596" i="1"/>
  <c r="AR596" i="1" s="1"/>
  <c r="AQ888" i="1"/>
  <c r="AR888" i="1" s="1"/>
  <c r="AO888" i="1"/>
  <c r="AQ992" i="1"/>
  <c r="AR992" i="1" s="1"/>
  <c r="AO992" i="1"/>
  <c r="AF653" i="1"/>
  <c r="AU653" i="1" s="1"/>
  <c r="AT653" i="1"/>
  <c r="AF717" i="1"/>
  <c r="AU717" i="1" s="1"/>
  <c r="AT717" i="1"/>
  <c r="AF781" i="1"/>
  <c r="AU781" i="1" s="1"/>
  <c r="AT781" i="1"/>
  <c r="AF845" i="1"/>
  <c r="AU845" i="1" s="1"/>
  <c r="AT845" i="1"/>
  <c r="AF608" i="1"/>
  <c r="AU608" i="1" s="1"/>
  <c r="AT608" i="1"/>
  <c r="AF514" i="1"/>
  <c r="AU514" i="1" s="1"/>
  <c r="AT514" i="1"/>
  <c r="AF578" i="1"/>
  <c r="AU578" i="1" s="1"/>
  <c r="AT578" i="1"/>
  <c r="AF898" i="1"/>
  <c r="AU898" i="1" s="1"/>
  <c r="AT898" i="1"/>
  <c r="AF962" i="1"/>
  <c r="AU962" i="1" s="1"/>
  <c r="AT962" i="1"/>
  <c r="AF568" i="1"/>
  <c r="AU568" i="1" s="1"/>
  <c r="AT568" i="1"/>
  <c r="AF760" i="1"/>
  <c r="AU760" i="1" s="1"/>
  <c r="AT760" i="1"/>
  <c r="AF507" i="1"/>
  <c r="AU507" i="1" s="1"/>
  <c r="AT507" i="1"/>
  <c r="AF571" i="1"/>
  <c r="AU571" i="1" s="1"/>
  <c r="AT571" i="1"/>
  <c r="AF651" i="1"/>
  <c r="AU651" i="1" s="1"/>
  <c r="AT651" i="1"/>
  <c r="AF731" i="1"/>
  <c r="AU731" i="1" s="1"/>
  <c r="AT731" i="1"/>
  <c r="AF811" i="1"/>
  <c r="AU811" i="1" s="1"/>
  <c r="AT811" i="1"/>
  <c r="AF891" i="1"/>
  <c r="AU891" i="1" s="1"/>
  <c r="AT891" i="1"/>
  <c r="AF955" i="1"/>
  <c r="AU955" i="1" s="1"/>
  <c r="AT955" i="1"/>
  <c r="AF1019" i="1"/>
  <c r="AU1019" i="1" s="1"/>
  <c r="AT1019" i="1"/>
  <c r="AF684" i="1"/>
  <c r="AU684" i="1" s="1"/>
  <c r="AT684" i="1"/>
  <c r="AF868" i="1"/>
  <c r="AU868" i="1" s="1"/>
  <c r="AT868" i="1"/>
  <c r="AF641" i="1"/>
  <c r="AU641" i="1" s="1"/>
  <c r="AT641" i="1"/>
  <c r="AF705" i="1"/>
  <c r="AU705" i="1" s="1"/>
  <c r="AT705" i="1"/>
  <c r="AF769" i="1"/>
  <c r="AU769" i="1" s="1"/>
  <c r="AT769" i="1"/>
  <c r="AF833" i="1"/>
  <c r="AU833" i="1" s="1"/>
  <c r="AT833" i="1"/>
  <c r="AF620" i="1"/>
  <c r="AU620" i="1" s="1"/>
  <c r="AT620" i="1"/>
  <c r="AF502" i="1"/>
  <c r="AU502" i="1" s="1"/>
  <c r="AT502" i="1"/>
  <c r="AF566" i="1"/>
  <c r="AU566" i="1" s="1"/>
  <c r="AT566" i="1"/>
  <c r="AF886" i="1"/>
  <c r="AU886" i="1" s="1"/>
  <c r="AT886" i="1"/>
  <c r="AF950" i="1"/>
  <c r="AU950" i="1" s="1"/>
  <c r="AT950" i="1"/>
  <c r="AF1014" i="1"/>
  <c r="AU1014" i="1" s="1"/>
  <c r="AT1014" i="1"/>
  <c r="AF543" i="1"/>
  <c r="AU543" i="1" s="1"/>
  <c r="AT543" i="1"/>
  <c r="AF607" i="1"/>
  <c r="AU607" i="1" s="1"/>
  <c r="AT607" i="1"/>
  <c r="AF751" i="1"/>
  <c r="AU751" i="1" s="1"/>
  <c r="AT751" i="1"/>
  <c r="AF895" i="1"/>
  <c r="AU895" i="1" s="1"/>
  <c r="AT895" i="1"/>
  <c r="AF975" i="1"/>
  <c r="AU975" i="1" s="1"/>
  <c r="AT975" i="1"/>
  <c r="AF700" i="1"/>
  <c r="AU700" i="1" s="1"/>
  <c r="AT700" i="1"/>
  <c r="AF645" i="1"/>
  <c r="AU645" i="1" s="1"/>
  <c r="AT645" i="1"/>
  <c r="AF709" i="1"/>
  <c r="AU709" i="1" s="1"/>
  <c r="AT709" i="1"/>
  <c r="AF773" i="1"/>
  <c r="AU773" i="1" s="1"/>
  <c r="AT773" i="1"/>
  <c r="AF837" i="1"/>
  <c r="AU837" i="1" s="1"/>
  <c r="AT837" i="1"/>
  <c r="AF874" i="1"/>
  <c r="AU874" i="1" s="1"/>
  <c r="AT874" i="1"/>
  <c r="AF938" i="1"/>
  <c r="AU938" i="1" s="1"/>
  <c r="AT938" i="1"/>
  <c r="AF1002" i="1"/>
  <c r="AU1002" i="1" s="1"/>
  <c r="AT1002" i="1"/>
  <c r="AF515" i="1"/>
  <c r="AU515" i="1" s="1"/>
  <c r="AT515" i="1"/>
  <c r="AF579" i="1"/>
  <c r="AU579" i="1" s="1"/>
  <c r="AT579" i="1"/>
  <c r="AF803" i="1"/>
  <c r="AU803" i="1" s="1"/>
  <c r="AT803" i="1"/>
  <c r="H502" i="1" l="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29" i="1"/>
  <c r="H630" i="1"/>
  <c r="H631" i="1"/>
  <c r="H632" i="1"/>
  <c r="H633" i="1"/>
  <c r="H634" i="1"/>
  <c r="H635" i="1"/>
  <c r="H636" i="1"/>
  <c r="H637" i="1"/>
  <c r="H638" i="1"/>
  <c r="H639" i="1"/>
  <c r="H640" i="1"/>
  <c r="H641" i="1"/>
  <c r="H642" i="1"/>
  <c r="H643" i="1"/>
  <c r="H644"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984" i="1"/>
  <c r="H985" i="1"/>
  <c r="H986" i="1"/>
  <c r="H987" i="1"/>
  <c r="H988" i="1"/>
  <c r="H989" i="1"/>
  <c r="H990" i="1"/>
  <c r="H991" i="1"/>
  <c r="H992" i="1"/>
  <c r="H993" i="1"/>
  <c r="H994" i="1"/>
  <c r="H995" i="1"/>
  <c r="H996" i="1"/>
  <c r="H997" i="1"/>
  <c r="H998" i="1"/>
  <c r="H999" i="1"/>
  <c r="H1000" i="1"/>
  <c r="H1001" i="1"/>
  <c r="H1002" i="1"/>
  <c r="H1003" i="1"/>
  <c r="H1004" i="1"/>
  <c r="H1005" i="1"/>
  <c r="H1006" i="1"/>
  <c r="H1007" i="1"/>
  <c r="H1008" i="1"/>
  <c r="H1009" i="1"/>
  <c r="H1010" i="1"/>
  <c r="H1011" i="1"/>
  <c r="H1012" i="1"/>
  <c r="H1013" i="1"/>
  <c r="H1014" i="1"/>
  <c r="H1015" i="1"/>
  <c r="H1016" i="1"/>
  <c r="H1017" i="1"/>
  <c r="H1018" i="1"/>
  <c r="H1019" i="1"/>
  <c r="H1020"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E502" i="1"/>
  <c r="E503" i="1"/>
  <c r="E504" i="1"/>
  <c r="E505" i="1"/>
  <c r="E506" i="1"/>
  <c r="E507" i="1"/>
  <c r="E508" i="1"/>
  <c r="E509" i="1"/>
  <c r="E510" i="1"/>
  <c r="E511" i="1"/>
  <c r="E512" i="1"/>
  <c r="E513" i="1"/>
  <c r="E514" i="1"/>
  <c r="E515" i="1"/>
  <c r="E516" i="1"/>
  <c r="E517" i="1"/>
  <c r="E518" i="1"/>
  <c r="E519" i="1"/>
  <c r="E520" i="1"/>
  <c r="E521" i="1"/>
  <c r="E522" i="1"/>
  <c r="E523" i="1"/>
  <c r="E524" i="1"/>
  <c r="E525" i="1"/>
  <c r="E526" i="1"/>
  <c r="E527" i="1"/>
  <c r="E528" i="1"/>
  <c r="E529" i="1"/>
  <c r="E530" i="1"/>
  <c r="E531" i="1"/>
  <c r="E532" i="1"/>
  <c r="E533" i="1"/>
  <c r="E534" i="1"/>
  <c r="E535" i="1"/>
  <c r="E536" i="1"/>
  <c r="E537" i="1"/>
  <c r="E538" i="1"/>
  <c r="E539" i="1"/>
  <c r="E540" i="1"/>
  <c r="E541" i="1"/>
  <c r="E542" i="1"/>
  <c r="E543" i="1"/>
  <c r="E544" i="1"/>
  <c r="E545" i="1"/>
  <c r="E546" i="1"/>
  <c r="E547" i="1"/>
  <c r="E548" i="1"/>
  <c r="E549" i="1"/>
  <c r="E550" i="1"/>
  <c r="E551" i="1"/>
  <c r="E552" i="1"/>
  <c r="E553" i="1"/>
  <c r="E554" i="1"/>
  <c r="E555" i="1"/>
  <c r="E556" i="1"/>
  <c r="E557" i="1"/>
  <c r="E558" i="1"/>
  <c r="E559" i="1"/>
  <c r="E560" i="1"/>
  <c r="E561" i="1"/>
  <c r="E562" i="1"/>
  <c r="E563" i="1"/>
  <c r="E564" i="1"/>
  <c r="E565" i="1"/>
  <c r="E566" i="1"/>
  <c r="E567" i="1"/>
  <c r="E568" i="1"/>
  <c r="E569" i="1"/>
  <c r="E570" i="1"/>
  <c r="E571" i="1"/>
  <c r="E572" i="1"/>
  <c r="E573" i="1"/>
  <c r="E574" i="1"/>
  <c r="E575" i="1"/>
  <c r="E576" i="1"/>
  <c r="E577" i="1"/>
  <c r="E578" i="1"/>
  <c r="E579" i="1"/>
  <c r="E580" i="1"/>
  <c r="E581" i="1"/>
  <c r="E582" i="1"/>
  <c r="E583" i="1"/>
  <c r="E584" i="1"/>
  <c r="E585" i="1"/>
  <c r="E586" i="1"/>
  <c r="E587" i="1"/>
  <c r="E588" i="1"/>
  <c r="E589" i="1"/>
  <c r="E590" i="1"/>
  <c r="E591" i="1"/>
  <c r="E592" i="1"/>
  <c r="E593" i="1"/>
  <c r="E594" i="1"/>
  <c r="E595" i="1"/>
  <c r="E596" i="1"/>
  <c r="E597" i="1"/>
  <c r="E598" i="1"/>
  <c r="E599" i="1"/>
  <c r="E600" i="1"/>
  <c r="E601" i="1"/>
  <c r="E602" i="1"/>
  <c r="E603" i="1"/>
  <c r="E604" i="1"/>
  <c r="E605" i="1"/>
  <c r="E606" i="1"/>
  <c r="E607" i="1"/>
  <c r="E608" i="1"/>
  <c r="E609" i="1"/>
  <c r="E610" i="1"/>
  <c r="E611" i="1"/>
  <c r="E612" i="1"/>
  <c r="E613" i="1"/>
  <c r="E614" i="1"/>
  <c r="E615" i="1"/>
  <c r="E616" i="1"/>
  <c r="E617" i="1"/>
  <c r="E618" i="1"/>
  <c r="E619" i="1"/>
  <c r="E620" i="1"/>
  <c r="E621" i="1"/>
  <c r="E622" i="1"/>
  <c r="E623" i="1"/>
  <c r="E624" i="1"/>
  <c r="E625" i="1"/>
  <c r="E626" i="1"/>
  <c r="E627" i="1"/>
  <c r="E628" i="1"/>
  <c r="E629" i="1"/>
  <c r="E630" i="1"/>
  <c r="E631" i="1"/>
  <c r="E632" i="1"/>
  <c r="E633" i="1"/>
  <c r="E634" i="1"/>
  <c r="E635" i="1"/>
  <c r="E636" i="1"/>
  <c r="E637" i="1"/>
  <c r="E638" i="1"/>
  <c r="E639" i="1"/>
  <c r="E640" i="1"/>
  <c r="E641" i="1"/>
  <c r="E642" i="1"/>
  <c r="E643" i="1"/>
  <c r="E644" i="1"/>
  <c r="E645" i="1"/>
  <c r="E646" i="1"/>
  <c r="E647" i="1"/>
  <c r="E648" i="1"/>
  <c r="E649" i="1"/>
  <c r="E650" i="1"/>
  <c r="E651" i="1"/>
  <c r="E652" i="1"/>
  <c r="E653" i="1"/>
  <c r="E654" i="1"/>
  <c r="E655" i="1"/>
  <c r="E656" i="1"/>
  <c r="E657" i="1"/>
  <c r="E658" i="1"/>
  <c r="E659" i="1"/>
  <c r="E660" i="1"/>
  <c r="E661" i="1"/>
  <c r="E662" i="1"/>
  <c r="E663" i="1"/>
  <c r="E664" i="1"/>
  <c r="E665" i="1"/>
  <c r="E666" i="1"/>
  <c r="E667" i="1"/>
  <c r="E668" i="1"/>
  <c r="E669" i="1"/>
  <c r="E670" i="1"/>
  <c r="E671" i="1"/>
  <c r="E672" i="1"/>
  <c r="E673" i="1"/>
  <c r="E674" i="1"/>
  <c r="E675" i="1"/>
  <c r="E676" i="1"/>
  <c r="E677" i="1"/>
  <c r="E678" i="1"/>
  <c r="E679" i="1"/>
  <c r="E680" i="1"/>
  <c r="E681" i="1"/>
  <c r="E682" i="1"/>
  <c r="E683" i="1"/>
  <c r="E684" i="1"/>
  <c r="E685" i="1"/>
  <c r="E686" i="1"/>
  <c r="E687" i="1"/>
  <c r="E688" i="1"/>
  <c r="E689" i="1"/>
  <c r="E690" i="1"/>
  <c r="E691" i="1"/>
  <c r="E692" i="1"/>
  <c r="E693" i="1"/>
  <c r="E694" i="1"/>
  <c r="E695" i="1"/>
  <c r="E696" i="1"/>
  <c r="E697" i="1"/>
  <c r="E698" i="1"/>
  <c r="E699" i="1"/>
  <c r="E700" i="1"/>
  <c r="E701" i="1"/>
  <c r="E702" i="1"/>
  <c r="E703" i="1"/>
  <c r="E704" i="1"/>
  <c r="E705" i="1"/>
  <c r="E706" i="1"/>
  <c r="E707" i="1"/>
  <c r="E708" i="1"/>
  <c r="E709" i="1"/>
  <c r="E710" i="1"/>
  <c r="E711" i="1"/>
  <c r="E712" i="1"/>
  <c r="E713" i="1"/>
  <c r="E714" i="1"/>
  <c r="E715" i="1"/>
  <c r="E716" i="1"/>
  <c r="E717" i="1"/>
  <c r="E718" i="1"/>
  <c r="E719" i="1"/>
  <c r="E720" i="1"/>
  <c r="E721" i="1"/>
  <c r="E722" i="1"/>
  <c r="E723" i="1"/>
  <c r="E724" i="1"/>
  <c r="E725" i="1"/>
  <c r="E726" i="1"/>
  <c r="E727" i="1"/>
  <c r="E728" i="1"/>
  <c r="E729" i="1"/>
  <c r="E730" i="1"/>
  <c r="E731" i="1"/>
  <c r="E732" i="1"/>
  <c r="E733" i="1"/>
  <c r="E734" i="1"/>
  <c r="E735" i="1"/>
  <c r="E736" i="1"/>
  <c r="E737" i="1"/>
  <c r="E738" i="1"/>
  <c r="E739" i="1"/>
  <c r="E740" i="1"/>
  <c r="E741" i="1"/>
  <c r="E742" i="1"/>
  <c r="E743" i="1"/>
  <c r="E744" i="1"/>
  <c r="E745" i="1"/>
  <c r="E746" i="1"/>
  <c r="E747" i="1"/>
  <c r="E748" i="1"/>
  <c r="E749" i="1"/>
  <c r="E750" i="1"/>
  <c r="E751" i="1"/>
  <c r="E752" i="1"/>
  <c r="E753" i="1"/>
  <c r="E754" i="1"/>
  <c r="E755" i="1"/>
  <c r="E756" i="1"/>
  <c r="E757" i="1"/>
  <c r="E758" i="1"/>
  <c r="E759" i="1"/>
  <c r="E760" i="1"/>
  <c r="E761" i="1"/>
  <c r="E762" i="1"/>
  <c r="E763" i="1"/>
  <c r="E764" i="1"/>
  <c r="E765" i="1"/>
  <c r="E766" i="1"/>
  <c r="E767" i="1"/>
  <c r="E768" i="1"/>
  <c r="E769" i="1"/>
  <c r="E770" i="1"/>
  <c r="E771" i="1"/>
  <c r="E772" i="1"/>
  <c r="E773" i="1"/>
  <c r="E774" i="1"/>
  <c r="E775" i="1"/>
  <c r="E776" i="1"/>
  <c r="E777" i="1"/>
  <c r="E778" i="1"/>
  <c r="E779" i="1"/>
  <c r="E780" i="1"/>
  <c r="E781" i="1"/>
  <c r="E782" i="1"/>
  <c r="E783" i="1"/>
  <c r="E784" i="1"/>
  <c r="E785" i="1"/>
  <c r="E786" i="1"/>
  <c r="E787" i="1"/>
  <c r="E788" i="1"/>
  <c r="E789" i="1"/>
  <c r="E790" i="1"/>
  <c r="E791" i="1"/>
  <c r="E792" i="1"/>
  <c r="E793" i="1"/>
  <c r="E794" i="1"/>
  <c r="E795" i="1"/>
  <c r="E796" i="1"/>
  <c r="E797" i="1"/>
  <c r="E798" i="1"/>
  <c r="E799" i="1"/>
  <c r="E800" i="1"/>
  <c r="E801" i="1"/>
  <c r="E802" i="1"/>
  <c r="E803" i="1"/>
  <c r="E804" i="1"/>
  <c r="E805" i="1"/>
  <c r="E806" i="1"/>
  <c r="E807" i="1"/>
  <c r="E808" i="1"/>
  <c r="E809" i="1"/>
  <c r="E810" i="1"/>
  <c r="E811" i="1"/>
  <c r="E812" i="1"/>
  <c r="E813" i="1"/>
  <c r="E814" i="1"/>
  <c r="E815" i="1"/>
  <c r="E816" i="1"/>
  <c r="E817" i="1"/>
  <c r="E818" i="1"/>
  <c r="E819" i="1"/>
  <c r="E820" i="1"/>
  <c r="E821" i="1"/>
  <c r="E822" i="1"/>
  <c r="E823" i="1"/>
  <c r="E824" i="1"/>
  <c r="E825" i="1"/>
  <c r="E826" i="1"/>
  <c r="E827" i="1"/>
  <c r="E828" i="1"/>
  <c r="E829" i="1"/>
  <c r="E830" i="1"/>
  <c r="E831" i="1"/>
  <c r="E832" i="1"/>
  <c r="E833" i="1"/>
  <c r="E834" i="1"/>
  <c r="E835" i="1"/>
  <c r="E836" i="1"/>
  <c r="E837" i="1"/>
  <c r="E838" i="1"/>
  <c r="E839" i="1"/>
  <c r="E840" i="1"/>
  <c r="E841" i="1"/>
  <c r="E842" i="1"/>
  <c r="E843" i="1"/>
  <c r="E844" i="1"/>
  <c r="E845" i="1"/>
  <c r="E846" i="1"/>
  <c r="E847" i="1"/>
  <c r="E848" i="1"/>
  <c r="E849" i="1"/>
  <c r="E850" i="1"/>
  <c r="E851" i="1"/>
  <c r="E852" i="1"/>
  <c r="E853" i="1"/>
  <c r="E854" i="1"/>
  <c r="E855" i="1"/>
  <c r="E856" i="1"/>
  <c r="E857" i="1"/>
  <c r="E858" i="1"/>
  <c r="E859" i="1"/>
  <c r="E860" i="1"/>
  <c r="E861" i="1"/>
  <c r="E862" i="1"/>
  <c r="E863" i="1"/>
  <c r="E864" i="1"/>
  <c r="E865" i="1"/>
  <c r="E866" i="1"/>
  <c r="E867" i="1"/>
  <c r="E868" i="1"/>
  <c r="E869" i="1"/>
  <c r="E870" i="1"/>
  <c r="E871" i="1"/>
  <c r="E872" i="1"/>
  <c r="E873" i="1"/>
  <c r="E874" i="1"/>
  <c r="E875" i="1"/>
  <c r="E876" i="1"/>
  <c r="E877" i="1"/>
  <c r="E878" i="1"/>
  <c r="E879" i="1"/>
  <c r="E880" i="1"/>
  <c r="E881" i="1"/>
  <c r="E882" i="1"/>
  <c r="E883" i="1"/>
  <c r="E884" i="1"/>
  <c r="E885" i="1"/>
  <c r="E886" i="1"/>
  <c r="E887" i="1"/>
  <c r="E888" i="1"/>
  <c r="E889" i="1"/>
  <c r="E890" i="1"/>
  <c r="E891" i="1"/>
  <c r="E892" i="1"/>
  <c r="E893" i="1"/>
  <c r="E894" i="1"/>
  <c r="E895" i="1"/>
  <c r="E896" i="1"/>
  <c r="E897" i="1"/>
  <c r="E898" i="1"/>
  <c r="E899" i="1"/>
  <c r="E900" i="1"/>
  <c r="E901" i="1"/>
  <c r="E902" i="1"/>
  <c r="E903" i="1"/>
  <c r="E904" i="1"/>
  <c r="E905" i="1"/>
  <c r="E906" i="1"/>
  <c r="E907" i="1"/>
  <c r="E908" i="1"/>
  <c r="E909" i="1"/>
  <c r="E910" i="1"/>
  <c r="E911" i="1"/>
  <c r="E912" i="1"/>
  <c r="E913" i="1"/>
  <c r="E914" i="1"/>
  <c r="E915" i="1"/>
  <c r="E916" i="1"/>
  <c r="E917" i="1"/>
  <c r="E918" i="1"/>
  <c r="E919" i="1"/>
  <c r="E920" i="1"/>
  <c r="E921" i="1"/>
  <c r="E922" i="1"/>
  <c r="E923" i="1"/>
  <c r="E924" i="1"/>
  <c r="E925" i="1"/>
  <c r="E926" i="1"/>
  <c r="E927" i="1"/>
  <c r="E928" i="1"/>
  <c r="E929" i="1"/>
  <c r="E930" i="1"/>
  <c r="E931" i="1"/>
  <c r="E932" i="1"/>
  <c r="E933" i="1"/>
  <c r="E934" i="1"/>
  <c r="E935" i="1"/>
  <c r="E936" i="1"/>
  <c r="E937" i="1"/>
  <c r="E938" i="1"/>
  <c r="E939" i="1"/>
  <c r="E940" i="1"/>
  <c r="E941" i="1"/>
  <c r="E942" i="1"/>
  <c r="E943" i="1"/>
  <c r="E944" i="1"/>
  <c r="E945" i="1"/>
  <c r="E946" i="1"/>
  <c r="E947" i="1"/>
  <c r="E948" i="1"/>
  <c r="E949" i="1"/>
  <c r="E950" i="1"/>
  <c r="E951" i="1"/>
  <c r="E952" i="1"/>
  <c r="E953" i="1"/>
  <c r="E954" i="1"/>
  <c r="E955" i="1"/>
  <c r="E956" i="1"/>
  <c r="E957" i="1"/>
  <c r="E958" i="1"/>
  <c r="E959" i="1"/>
  <c r="E960" i="1"/>
  <c r="E961" i="1"/>
  <c r="E962" i="1"/>
  <c r="E963" i="1"/>
  <c r="E964" i="1"/>
  <c r="E965" i="1"/>
  <c r="E966" i="1"/>
  <c r="E967" i="1"/>
  <c r="E968" i="1"/>
  <c r="E969" i="1"/>
  <c r="E970" i="1"/>
  <c r="E971" i="1"/>
  <c r="E972" i="1"/>
  <c r="E973" i="1"/>
  <c r="E974" i="1"/>
  <c r="E975" i="1"/>
  <c r="E976" i="1"/>
  <c r="E977" i="1"/>
  <c r="E978" i="1"/>
  <c r="E979" i="1"/>
  <c r="E980" i="1"/>
  <c r="E981" i="1"/>
  <c r="E982" i="1"/>
  <c r="E983" i="1"/>
  <c r="E984" i="1"/>
  <c r="E985" i="1"/>
  <c r="E986" i="1"/>
  <c r="E987" i="1"/>
  <c r="E988" i="1"/>
  <c r="E989" i="1"/>
  <c r="E990" i="1"/>
  <c r="E991" i="1"/>
  <c r="E992" i="1"/>
  <c r="E993" i="1"/>
  <c r="E994" i="1"/>
  <c r="E995" i="1"/>
  <c r="E996" i="1"/>
  <c r="E997" i="1"/>
  <c r="E998" i="1"/>
  <c r="E999" i="1"/>
  <c r="E1000" i="1"/>
  <c r="E1001" i="1"/>
  <c r="E1002" i="1"/>
  <c r="E1003" i="1"/>
  <c r="E1004" i="1"/>
  <c r="E1005" i="1"/>
  <c r="E1006" i="1"/>
  <c r="E1007" i="1"/>
  <c r="E1008" i="1"/>
  <c r="E1009" i="1"/>
  <c r="E1010" i="1"/>
  <c r="E1011" i="1"/>
  <c r="E1012" i="1"/>
  <c r="E1013" i="1"/>
  <c r="E1014" i="1"/>
  <c r="E1015" i="1"/>
  <c r="E1016" i="1"/>
  <c r="E1017" i="1"/>
  <c r="E1018" i="1"/>
  <c r="E1019" i="1"/>
  <c r="E1020" i="1"/>
  <c r="AS22" i="1"/>
  <c r="AS23" i="1"/>
  <c r="AS24" i="1"/>
  <c r="AS25" i="1"/>
  <c r="AS26" i="1"/>
  <c r="AS27" i="1"/>
  <c r="AS28" i="1"/>
  <c r="AS29" i="1"/>
  <c r="AS30" i="1"/>
  <c r="AS31" i="1"/>
  <c r="AS32" i="1"/>
  <c r="AS33" i="1"/>
  <c r="AS34" i="1"/>
  <c r="AS35" i="1"/>
  <c r="AS36" i="1"/>
  <c r="AS37" i="1"/>
  <c r="AS38" i="1"/>
  <c r="AS39" i="1"/>
  <c r="AS40" i="1"/>
  <c r="AS41" i="1"/>
  <c r="AS42" i="1"/>
  <c r="AS43" i="1"/>
  <c r="AS44" i="1"/>
  <c r="AS45" i="1"/>
  <c r="AS46" i="1"/>
  <c r="AS47" i="1"/>
  <c r="AS48" i="1"/>
  <c r="AS49" i="1"/>
  <c r="AS50" i="1"/>
  <c r="AS51" i="1"/>
  <c r="AS52" i="1"/>
  <c r="AS53" i="1"/>
  <c r="AS54" i="1"/>
  <c r="AS55" i="1"/>
  <c r="AS56" i="1"/>
  <c r="AS57" i="1"/>
  <c r="AS58" i="1"/>
  <c r="AS59" i="1"/>
  <c r="AS60" i="1"/>
  <c r="AS61" i="1"/>
  <c r="AS62" i="1"/>
  <c r="AS63" i="1"/>
  <c r="AS64" i="1"/>
  <c r="AS65" i="1"/>
  <c r="AS66" i="1"/>
  <c r="AS67" i="1"/>
  <c r="AS68" i="1"/>
  <c r="AS69" i="1"/>
  <c r="AS70" i="1"/>
  <c r="AS71" i="1"/>
  <c r="AS72" i="1"/>
  <c r="AS73" i="1"/>
  <c r="AS74" i="1"/>
  <c r="AS75" i="1"/>
  <c r="AS76" i="1"/>
  <c r="AS77" i="1"/>
  <c r="AS78" i="1"/>
  <c r="AS79" i="1"/>
  <c r="AS80" i="1"/>
  <c r="AS81" i="1"/>
  <c r="AS82" i="1"/>
  <c r="AS83" i="1"/>
  <c r="AS84" i="1"/>
  <c r="AS85" i="1"/>
  <c r="AS86" i="1"/>
  <c r="AS87" i="1"/>
  <c r="AS88" i="1"/>
  <c r="AS89" i="1"/>
  <c r="AS90" i="1"/>
  <c r="AS91" i="1"/>
  <c r="AS92" i="1"/>
  <c r="AS93" i="1"/>
  <c r="AS94" i="1"/>
  <c r="AS95" i="1"/>
  <c r="AS96" i="1"/>
  <c r="AS97" i="1"/>
  <c r="AS98" i="1"/>
  <c r="AS99" i="1"/>
  <c r="AS100" i="1"/>
  <c r="AS101" i="1"/>
  <c r="AS102" i="1"/>
  <c r="AS103" i="1"/>
  <c r="AS104" i="1"/>
  <c r="AS105" i="1"/>
  <c r="AS106" i="1"/>
  <c r="AS107" i="1"/>
  <c r="AS108" i="1"/>
  <c r="AS109" i="1"/>
  <c r="AS110" i="1"/>
  <c r="AS111" i="1"/>
  <c r="AS112" i="1"/>
  <c r="AS113" i="1"/>
  <c r="AS114" i="1"/>
  <c r="AS115" i="1"/>
  <c r="AS116" i="1"/>
  <c r="AS117" i="1"/>
  <c r="AS118" i="1"/>
  <c r="AS119" i="1"/>
  <c r="AS120" i="1"/>
  <c r="AS121" i="1"/>
  <c r="AS122" i="1"/>
  <c r="AS123" i="1"/>
  <c r="AS124" i="1"/>
  <c r="AS125" i="1"/>
  <c r="AS126" i="1"/>
  <c r="AS127" i="1"/>
  <c r="AS128" i="1"/>
  <c r="AS129" i="1"/>
  <c r="AS130" i="1"/>
  <c r="AS131" i="1"/>
  <c r="AS132" i="1"/>
  <c r="AS133" i="1"/>
  <c r="AS134" i="1"/>
  <c r="AS135" i="1"/>
  <c r="AS136" i="1"/>
  <c r="AS137" i="1"/>
  <c r="AS138" i="1"/>
  <c r="AS139" i="1"/>
  <c r="AS140" i="1"/>
  <c r="AS141" i="1"/>
  <c r="AS142" i="1"/>
  <c r="AS143" i="1"/>
  <c r="AS144" i="1"/>
  <c r="AS145" i="1"/>
  <c r="AS146" i="1"/>
  <c r="AS147" i="1"/>
  <c r="AS148" i="1"/>
  <c r="AS149" i="1"/>
  <c r="AS150" i="1"/>
  <c r="AS151" i="1"/>
  <c r="AS152" i="1"/>
  <c r="AS153" i="1"/>
  <c r="AS154" i="1"/>
  <c r="AS155" i="1"/>
  <c r="AS156" i="1"/>
  <c r="AS157" i="1"/>
  <c r="AS158" i="1"/>
  <c r="AS159" i="1"/>
  <c r="AS160" i="1"/>
  <c r="AS161" i="1"/>
  <c r="AS162" i="1"/>
  <c r="AS163" i="1"/>
  <c r="AS164" i="1"/>
  <c r="AS165" i="1"/>
  <c r="AS166" i="1"/>
  <c r="AS167" i="1"/>
  <c r="AS168" i="1"/>
  <c r="AS169" i="1"/>
  <c r="AS170" i="1"/>
  <c r="AS171" i="1"/>
  <c r="AS172" i="1"/>
  <c r="AS173" i="1"/>
  <c r="AS174" i="1"/>
  <c r="AS175" i="1"/>
  <c r="AS176" i="1"/>
  <c r="AS177" i="1"/>
  <c r="AS178" i="1"/>
  <c r="AS179" i="1"/>
  <c r="AS180" i="1"/>
  <c r="AS181" i="1"/>
  <c r="AS182" i="1"/>
  <c r="AS183" i="1"/>
  <c r="AS184" i="1"/>
  <c r="AS185" i="1"/>
  <c r="AS186" i="1"/>
  <c r="AS187" i="1"/>
  <c r="AS188" i="1"/>
  <c r="AS189" i="1"/>
  <c r="AS190" i="1"/>
  <c r="AS191" i="1"/>
  <c r="AS192" i="1"/>
  <c r="AS193" i="1"/>
  <c r="AS194" i="1"/>
  <c r="AS195" i="1"/>
  <c r="AS196" i="1"/>
  <c r="AS197" i="1"/>
  <c r="AS198" i="1"/>
  <c r="AS199" i="1"/>
  <c r="AS200" i="1"/>
  <c r="AS201" i="1"/>
  <c r="AS202" i="1"/>
  <c r="AS203" i="1"/>
  <c r="AS204" i="1"/>
  <c r="AS205" i="1"/>
  <c r="AS206" i="1"/>
  <c r="AS207" i="1"/>
  <c r="AS208" i="1"/>
  <c r="AS209" i="1"/>
  <c r="AS210" i="1"/>
  <c r="AS211" i="1"/>
  <c r="AS212" i="1"/>
  <c r="AS213" i="1"/>
  <c r="AS214" i="1"/>
  <c r="AS215" i="1"/>
  <c r="AS216" i="1"/>
  <c r="AS217" i="1"/>
  <c r="AS218" i="1"/>
  <c r="AS219" i="1"/>
  <c r="AS220" i="1"/>
  <c r="AS221" i="1"/>
  <c r="AS222" i="1"/>
  <c r="AS223" i="1"/>
  <c r="AS224" i="1"/>
  <c r="AS225" i="1"/>
  <c r="AS226" i="1"/>
  <c r="AS227" i="1"/>
  <c r="AS228" i="1"/>
  <c r="AS229" i="1"/>
  <c r="AS230" i="1"/>
  <c r="AS231" i="1"/>
  <c r="AS232" i="1"/>
  <c r="AS233" i="1"/>
  <c r="AS234" i="1"/>
  <c r="AS235" i="1"/>
  <c r="AS236" i="1"/>
  <c r="AS237" i="1"/>
  <c r="AS238" i="1"/>
  <c r="AS239" i="1"/>
  <c r="AS240" i="1"/>
  <c r="AS241" i="1"/>
  <c r="AS242" i="1"/>
  <c r="AS243" i="1"/>
  <c r="AS244" i="1"/>
  <c r="AS245" i="1"/>
  <c r="AS246" i="1"/>
  <c r="AS247" i="1"/>
  <c r="AS248" i="1"/>
  <c r="AS249" i="1"/>
  <c r="AS250" i="1"/>
  <c r="AS251" i="1"/>
  <c r="AS252" i="1"/>
  <c r="AS253" i="1"/>
  <c r="AS254" i="1"/>
  <c r="AS255" i="1"/>
  <c r="AS256" i="1"/>
  <c r="AS257" i="1"/>
  <c r="AS258" i="1"/>
  <c r="AS259" i="1"/>
  <c r="AS260" i="1"/>
  <c r="AS261" i="1"/>
  <c r="AS262" i="1"/>
  <c r="AS263" i="1"/>
  <c r="AS264" i="1"/>
  <c r="AS265" i="1"/>
  <c r="AS266" i="1"/>
  <c r="AS267" i="1"/>
  <c r="AS268" i="1"/>
  <c r="AS269" i="1"/>
  <c r="AS270" i="1"/>
  <c r="AS271" i="1"/>
  <c r="AS272" i="1"/>
  <c r="AS273" i="1"/>
  <c r="AS274" i="1"/>
  <c r="AS275" i="1"/>
  <c r="AS276" i="1"/>
  <c r="AS277" i="1"/>
  <c r="AS278" i="1"/>
  <c r="AS279" i="1"/>
  <c r="AS280" i="1"/>
  <c r="AS281" i="1"/>
  <c r="AS282" i="1"/>
  <c r="AS283" i="1"/>
  <c r="AS284" i="1"/>
  <c r="AS285" i="1"/>
  <c r="AS286" i="1"/>
  <c r="AS287" i="1"/>
  <c r="AS288" i="1"/>
  <c r="AS289" i="1"/>
  <c r="AS290" i="1"/>
  <c r="AS291" i="1"/>
  <c r="AS292" i="1"/>
  <c r="AS293" i="1"/>
  <c r="AS294" i="1"/>
  <c r="AS295" i="1"/>
  <c r="AS296" i="1"/>
  <c r="AS297" i="1"/>
  <c r="AS298" i="1"/>
  <c r="AS299" i="1"/>
  <c r="AS300" i="1"/>
  <c r="AS301" i="1"/>
  <c r="AS302" i="1"/>
  <c r="AS303" i="1"/>
  <c r="AS304" i="1"/>
  <c r="AS305" i="1"/>
  <c r="AS306" i="1"/>
  <c r="AS307" i="1"/>
  <c r="AS308" i="1"/>
  <c r="AS309" i="1"/>
  <c r="AS310" i="1"/>
  <c r="AS311" i="1"/>
  <c r="AS312" i="1"/>
  <c r="AS313" i="1"/>
  <c r="AS314" i="1"/>
  <c r="AS315" i="1"/>
  <c r="AS316" i="1"/>
  <c r="AS317" i="1"/>
  <c r="AS318" i="1"/>
  <c r="AS319" i="1"/>
  <c r="AS320" i="1"/>
  <c r="AS321" i="1"/>
  <c r="AS322" i="1"/>
  <c r="AS323" i="1"/>
  <c r="AS324" i="1"/>
  <c r="AS325" i="1"/>
  <c r="AS326" i="1"/>
  <c r="AS327" i="1"/>
  <c r="AS328" i="1"/>
  <c r="AS329" i="1"/>
  <c r="AS330" i="1"/>
  <c r="AS331" i="1"/>
  <c r="AS332" i="1"/>
  <c r="AS333" i="1"/>
  <c r="AS334" i="1"/>
  <c r="AS335" i="1"/>
  <c r="AS336" i="1"/>
  <c r="AS337" i="1"/>
  <c r="AS338" i="1"/>
  <c r="AS339" i="1"/>
  <c r="AS340" i="1"/>
  <c r="AS341" i="1"/>
  <c r="AS342" i="1"/>
  <c r="AS343" i="1"/>
  <c r="AS344" i="1"/>
  <c r="AS345" i="1"/>
  <c r="AS346" i="1"/>
  <c r="AS347" i="1"/>
  <c r="AS348" i="1"/>
  <c r="AS349" i="1"/>
  <c r="AS350" i="1"/>
  <c r="AS351" i="1"/>
  <c r="AS352" i="1"/>
  <c r="AS353" i="1"/>
  <c r="AS354" i="1"/>
  <c r="AS355" i="1"/>
  <c r="AS356" i="1"/>
  <c r="AS357" i="1"/>
  <c r="AS358" i="1"/>
  <c r="AS359" i="1"/>
  <c r="AS360" i="1"/>
  <c r="AS361" i="1"/>
  <c r="AS362" i="1"/>
  <c r="AS363" i="1"/>
  <c r="AS364" i="1"/>
  <c r="AS365" i="1"/>
  <c r="AS366" i="1"/>
  <c r="AS367" i="1"/>
  <c r="AS368" i="1"/>
  <c r="AS369" i="1"/>
  <c r="AS370" i="1"/>
  <c r="AS371" i="1"/>
  <c r="AS372" i="1"/>
  <c r="AS373" i="1"/>
  <c r="AS374" i="1"/>
  <c r="AS375" i="1"/>
  <c r="AS376" i="1"/>
  <c r="AS377" i="1"/>
  <c r="AS378" i="1"/>
  <c r="AS379" i="1"/>
  <c r="AS380" i="1"/>
  <c r="AS381" i="1"/>
  <c r="AS382" i="1"/>
  <c r="AS383" i="1"/>
  <c r="AS384" i="1"/>
  <c r="AS385" i="1"/>
  <c r="AS386" i="1"/>
  <c r="AS387" i="1"/>
  <c r="AS388" i="1"/>
  <c r="AS389" i="1"/>
  <c r="AS390" i="1"/>
  <c r="AS391" i="1"/>
  <c r="AS392" i="1"/>
  <c r="AS393" i="1"/>
  <c r="AS394" i="1"/>
  <c r="AS395" i="1"/>
  <c r="AS396" i="1"/>
  <c r="AS397" i="1"/>
  <c r="AS398" i="1"/>
  <c r="AS399" i="1"/>
  <c r="AS400" i="1"/>
  <c r="AS401" i="1"/>
  <c r="AS402" i="1"/>
  <c r="AS403" i="1"/>
  <c r="AS404" i="1"/>
  <c r="AS405" i="1"/>
  <c r="AS406" i="1"/>
  <c r="AS407" i="1"/>
  <c r="AS408" i="1"/>
  <c r="AS409" i="1"/>
  <c r="AS410" i="1"/>
  <c r="AS411" i="1"/>
  <c r="AS412" i="1"/>
  <c r="AS413" i="1"/>
  <c r="AS414" i="1"/>
  <c r="AS415" i="1"/>
  <c r="AS416" i="1"/>
  <c r="AS417" i="1"/>
  <c r="AS418" i="1"/>
  <c r="AS419" i="1"/>
  <c r="AS420" i="1"/>
  <c r="AS421" i="1"/>
  <c r="AS422" i="1"/>
  <c r="AS423" i="1"/>
  <c r="AS424" i="1"/>
  <c r="AS425" i="1"/>
  <c r="AS426" i="1"/>
  <c r="AS427" i="1"/>
  <c r="AS428" i="1"/>
  <c r="AS429" i="1"/>
  <c r="AS430" i="1"/>
  <c r="AS431" i="1"/>
  <c r="AS432" i="1"/>
  <c r="AS433" i="1"/>
  <c r="AS434" i="1"/>
  <c r="AS435" i="1"/>
  <c r="AS436" i="1"/>
  <c r="AS437" i="1"/>
  <c r="AS438" i="1"/>
  <c r="AS439" i="1"/>
  <c r="AS440" i="1"/>
  <c r="AS441" i="1"/>
  <c r="AS442" i="1"/>
  <c r="AS443" i="1"/>
  <c r="AS444" i="1"/>
  <c r="AS445" i="1"/>
  <c r="AS446" i="1"/>
  <c r="AS447" i="1"/>
  <c r="AS448" i="1"/>
  <c r="AS449" i="1"/>
  <c r="AS450" i="1"/>
  <c r="AS451" i="1"/>
  <c r="AS452" i="1"/>
  <c r="AS453" i="1"/>
  <c r="AS454" i="1"/>
  <c r="AS455" i="1"/>
  <c r="AS456" i="1"/>
  <c r="AS457" i="1"/>
  <c r="AS458" i="1"/>
  <c r="AS459" i="1"/>
  <c r="AS460" i="1"/>
  <c r="AS461" i="1"/>
  <c r="AS462" i="1"/>
  <c r="AS463" i="1"/>
  <c r="AS464" i="1"/>
  <c r="AS465" i="1"/>
  <c r="AS466" i="1"/>
  <c r="AS467" i="1"/>
  <c r="AS468" i="1"/>
  <c r="AS469" i="1"/>
  <c r="AS470" i="1"/>
  <c r="AS471" i="1"/>
  <c r="AS472" i="1"/>
  <c r="AS473" i="1"/>
  <c r="AS474" i="1"/>
  <c r="AS475" i="1"/>
  <c r="AS476" i="1"/>
  <c r="AS477" i="1"/>
  <c r="AS478" i="1"/>
  <c r="AS479" i="1"/>
  <c r="AS480" i="1"/>
  <c r="AS481" i="1"/>
  <c r="AS482" i="1"/>
  <c r="AS483" i="1"/>
  <c r="AS484" i="1"/>
  <c r="AS485" i="1"/>
  <c r="AS486" i="1"/>
  <c r="AS487" i="1"/>
  <c r="AS488" i="1"/>
  <c r="AS489" i="1"/>
  <c r="AS490" i="1"/>
  <c r="AS491" i="1"/>
  <c r="AS492" i="1"/>
  <c r="AS493" i="1"/>
  <c r="AS494" i="1"/>
  <c r="AS495" i="1"/>
  <c r="AS496" i="1"/>
  <c r="AS497" i="1"/>
  <c r="AS498" i="1"/>
  <c r="AS499" i="1"/>
  <c r="AS500" i="1"/>
  <c r="AS501" i="1"/>
  <c r="AS502" i="1"/>
  <c r="AS503" i="1"/>
  <c r="AS504" i="1"/>
  <c r="AS505" i="1"/>
  <c r="AS506" i="1"/>
  <c r="AS507" i="1"/>
  <c r="AS508" i="1"/>
  <c r="AS509" i="1"/>
  <c r="AS510" i="1"/>
  <c r="AS511" i="1"/>
  <c r="AS512" i="1"/>
  <c r="AS513" i="1"/>
  <c r="AS514" i="1"/>
  <c r="AS515" i="1"/>
  <c r="AS516" i="1"/>
  <c r="AS517" i="1"/>
  <c r="AS518" i="1"/>
  <c r="AS519" i="1"/>
  <c r="AS520" i="1"/>
  <c r="AS521" i="1"/>
  <c r="AS522" i="1"/>
  <c r="AS523" i="1"/>
  <c r="AS524" i="1"/>
  <c r="AS525" i="1"/>
  <c r="AS526" i="1"/>
  <c r="AS527" i="1"/>
  <c r="AS528" i="1"/>
  <c r="AS529" i="1"/>
  <c r="AS530" i="1"/>
  <c r="AS531" i="1"/>
  <c r="AS532" i="1"/>
  <c r="AS533" i="1"/>
  <c r="AS534" i="1"/>
  <c r="AS535" i="1"/>
  <c r="AS536" i="1"/>
  <c r="AS537" i="1"/>
  <c r="AS538" i="1"/>
  <c r="AS539" i="1"/>
  <c r="AS540" i="1"/>
  <c r="AS541" i="1"/>
  <c r="AS542" i="1"/>
  <c r="AS543" i="1"/>
  <c r="AS544" i="1"/>
  <c r="AS545" i="1"/>
  <c r="AS546" i="1"/>
  <c r="AS547" i="1"/>
  <c r="AS548" i="1"/>
  <c r="AS549" i="1"/>
  <c r="AS550" i="1"/>
  <c r="AS551" i="1"/>
  <c r="AS552" i="1"/>
  <c r="AS553" i="1"/>
  <c r="AS554" i="1"/>
  <c r="AS555" i="1"/>
  <c r="AS556" i="1"/>
  <c r="AS557" i="1"/>
  <c r="AS558" i="1"/>
  <c r="AS559" i="1"/>
  <c r="AS560" i="1"/>
  <c r="AS561" i="1"/>
  <c r="AS562" i="1"/>
  <c r="AS563" i="1"/>
  <c r="AS564" i="1"/>
  <c r="AS565" i="1"/>
  <c r="AS566" i="1"/>
  <c r="AS567" i="1"/>
  <c r="AS568" i="1"/>
  <c r="AS569" i="1"/>
  <c r="AS570" i="1"/>
  <c r="AS571" i="1"/>
  <c r="AS572" i="1"/>
  <c r="AS573" i="1"/>
  <c r="AS574" i="1"/>
  <c r="AS575" i="1"/>
  <c r="AS576" i="1"/>
  <c r="AS577" i="1"/>
  <c r="AS578" i="1"/>
  <c r="AS579" i="1"/>
  <c r="AS580" i="1"/>
  <c r="AS581" i="1"/>
  <c r="AS582" i="1"/>
  <c r="AS583" i="1"/>
  <c r="AS584" i="1"/>
  <c r="AS585" i="1"/>
  <c r="AS586" i="1"/>
  <c r="AS587" i="1"/>
  <c r="AS588" i="1"/>
  <c r="AS589" i="1"/>
  <c r="AS590" i="1"/>
  <c r="AS591" i="1"/>
  <c r="AS592" i="1"/>
  <c r="AS593" i="1"/>
  <c r="AS594" i="1"/>
  <c r="AS595" i="1"/>
  <c r="AS596" i="1"/>
  <c r="AS597" i="1"/>
  <c r="AS598" i="1"/>
  <c r="AS599" i="1"/>
  <c r="AS600" i="1"/>
  <c r="AS601" i="1"/>
  <c r="AS602" i="1"/>
  <c r="AS603" i="1"/>
  <c r="AS604" i="1"/>
  <c r="AS605" i="1"/>
  <c r="AS606" i="1"/>
  <c r="AS607" i="1"/>
  <c r="AS608" i="1"/>
  <c r="AS609" i="1"/>
  <c r="AS610" i="1"/>
  <c r="AS611" i="1"/>
  <c r="AS612" i="1"/>
  <c r="AS613" i="1"/>
  <c r="AS614" i="1"/>
  <c r="AS615" i="1"/>
  <c r="AS616" i="1"/>
  <c r="AS617" i="1"/>
  <c r="AS618" i="1"/>
  <c r="AS619" i="1"/>
  <c r="AS620" i="1"/>
  <c r="AS621" i="1"/>
  <c r="AS622" i="1"/>
  <c r="AS623" i="1"/>
  <c r="AS624" i="1"/>
  <c r="AS625" i="1"/>
  <c r="AS626" i="1"/>
  <c r="AS627" i="1"/>
  <c r="AS628" i="1"/>
  <c r="AS629" i="1"/>
  <c r="AS630" i="1"/>
  <c r="AS631" i="1"/>
  <c r="AS632" i="1"/>
  <c r="AS633" i="1"/>
  <c r="AS634" i="1"/>
  <c r="AS635" i="1"/>
  <c r="AS636" i="1"/>
  <c r="AS637" i="1"/>
  <c r="AS638" i="1"/>
  <c r="AS639" i="1"/>
  <c r="AS640" i="1"/>
  <c r="AS641" i="1"/>
  <c r="AS642" i="1"/>
  <c r="AS643" i="1"/>
  <c r="AS644" i="1"/>
  <c r="AS645" i="1"/>
  <c r="AS646" i="1"/>
  <c r="AS647" i="1"/>
  <c r="AS648" i="1"/>
  <c r="AS649" i="1"/>
  <c r="AS650" i="1"/>
  <c r="AS651" i="1"/>
  <c r="AS652" i="1"/>
  <c r="AS653" i="1"/>
  <c r="AS654" i="1"/>
  <c r="AS655" i="1"/>
  <c r="AS656" i="1"/>
  <c r="AS657" i="1"/>
  <c r="AS658" i="1"/>
  <c r="AS659" i="1"/>
  <c r="AS660" i="1"/>
  <c r="AS661" i="1"/>
  <c r="AS662" i="1"/>
  <c r="AS663" i="1"/>
  <c r="AS664" i="1"/>
  <c r="AS665" i="1"/>
  <c r="AS666" i="1"/>
  <c r="AS667" i="1"/>
  <c r="AS668" i="1"/>
  <c r="AS669" i="1"/>
  <c r="AS670" i="1"/>
  <c r="AS671" i="1"/>
  <c r="AS672" i="1"/>
  <c r="AS673" i="1"/>
  <c r="AS674" i="1"/>
  <c r="AS675" i="1"/>
  <c r="AS676" i="1"/>
  <c r="AS677" i="1"/>
  <c r="AS678" i="1"/>
  <c r="AS679" i="1"/>
  <c r="AS680" i="1"/>
  <c r="AS681" i="1"/>
  <c r="AS682" i="1"/>
  <c r="AS683" i="1"/>
  <c r="AS684" i="1"/>
  <c r="AS685" i="1"/>
  <c r="AS686" i="1"/>
  <c r="AS687" i="1"/>
  <c r="AS688" i="1"/>
  <c r="AS689" i="1"/>
  <c r="AS690" i="1"/>
  <c r="AS691" i="1"/>
  <c r="AS692" i="1"/>
  <c r="AS693" i="1"/>
  <c r="AS694" i="1"/>
  <c r="AS695" i="1"/>
  <c r="AS696" i="1"/>
  <c r="AS697" i="1"/>
  <c r="AS698" i="1"/>
  <c r="AS699" i="1"/>
  <c r="AS700" i="1"/>
  <c r="AS701" i="1"/>
  <c r="AS702" i="1"/>
  <c r="AS703" i="1"/>
  <c r="AS704" i="1"/>
  <c r="AS705" i="1"/>
  <c r="AS706" i="1"/>
  <c r="AS707" i="1"/>
  <c r="AS708" i="1"/>
  <c r="AS709" i="1"/>
  <c r="AS710" i="1"/>
  <c r="AS711" i="1"/>
  <c r="AS712" i="1"/>
  <c r="AS713" i="1"/>
  <c r="AS714" i="1"/>
  <c r="AS715" i="1"/>
  <c r="AS716" i="1"/>
  <c r="AS717" i="1"/>
  <c r="AS718" i="1"/>
  <c r="AS719" i="1"/>
  <c r="AS720" i="1"/>
  <c r="AS721" i="1"/>
  <c r="AS722" i="1"/>
  <c r="AS723" i="1"/>
  <c r="AS724" i="1"/>
  <c r="AS725" i="1"/>
  <c r="AS726" i="1"/>
  <c r="AS727" i="1"/>
  <c r="AS728" i="1"/>
  <c r="AS729" i="1"/>
  <c r="AS730" i="1"/>
  <c r="AS731" i="1"/>
  <c r="AS732" i="1"/>
  <c r="AS733" i="1"/>
  <c r="AS734" i="1"/>
  <c r="AS735" i="1"/>
  <c r="AS736" i="1"/>
  <c r="AS737" i="1"/>
  <c r="AS738" i="1"/>
  <c r="AS739" i="1"/>
  <c r="AS740" i="1"/>
  <c r="AS741" i="1"/>
  <c r="AS742" i="1"/>
  <c r="AS743" i="1"/>
  <c r="AS744" i="1"/>
  <c r="AS745" i="1"/>
  <c r="AS746" i="1"/>
  <c r="AS747" i="1"/>
  <c r="AS748" i="1"/>
  <c r="AS749" i="1"/>
  <c r="AS750" i="1"/>
  <c r="AS751" i="1"/>
  <c r="AS752" i="1"/>
  <c r="AS753" i="1"/>
  <c r="AS754" i="1"/>
  <c r="AS755" i="1"/>
  <c r="AS756" i="1"/>
  <c r="AS757" i="1"/>
  <c r="AS758" i="1"/>
  <c r="AS759" i="1"/>
  <c r="AS760" i="1"/>
  <c r="AS761" i="1"/>
  <c r="AS762" i="1"/>
  <c r="AS763" i="1"/>
  <c r="AS764" i="1"/>
  <c r="AS765" i="1"/>
  <c r="AS766" i="1"/>
  <c r="AS767" i="1"/>
  <c r="AS768" i="1"/>
  <c r="AS769" i="1"/>
  <c r="AS770" i="1"/>
  <c r="AS771" i="1"/>
  <c r="AS772" i="1"/>
  <c r="AS773" i="1"/>
  <c r="AS774" i="1"/>
  <c r="AS775" i="1"/>
  <c r="AS776" i="1"/>
  <c r="AS777" i="1"/>
  <c r="AS778" i="1"/>
  <c r="AS779" i="1"/>
  <c r="AS780" i="1"/>
  <c r="AS781" i="1"/>
  <c r="AS782" i="1"/>
  <c r="AS783" i="1"/>
  <c r="AS784" i="1"/>
  <c r="AS785" i="1"/>
  <c r="AS786" i="1"/>
  <c r="AS787" i="1"/>
  <c r="AS788" i="1"/>
  <c r="AS789" i="1"/>
  <c r="AS790" i="1"/>
  <c r="AS791" i="1"/>
  <c r="AS792" i="1"/>
  <c r="AS793" i="1"/>
  <c r="AS794" i="1"/>
  <c r="AS795" i="1"/>
  <c r="AS796" i="1"/>
  <c r="AS797" i="1"/>
  <c r="AS798" i="1"/>
  <c r="AS799" i="1"/>
  <c r="AS800" i="1"/>
  <c r="AS801" i="1"/>
  <c r="AS802" i="1"/>
  <c r="AS803" i="1"/>
  <c r="AS804" i="1"/>
  <c r="AS805" i="1"/>
  <c r="AS806" i="1"/>
  <c r="AS807" i="1"/>
  <c r="AS808" i="1"/>
  <c r="AS809" i="1"/>
  <c r="AS810" i="1"/>
  <c r="AS811" i="1"/>
  <c r="AS812" i="1"/>
  <c r="AS813" i="1"/>
  <c r="AS814" i="1"/>
  <c r="AS815" i="1"/>
  <c r="AS816" i="1"/>
  <c r="AS817" i="1"/>
  <c r="AS818" i="1"/>
  <c r="AS819" i="1"/>
  <c r="AS820" i="1"/>
  <c r="AS821" i="1"/>
  <c r="AS822" i="1"/>
  <c r="AS823" i="1"/>
  <c r="AS824" i="1"/>
  <c r="AS825" i="1"/>
  <c r="AS826" i="1"/>
  <c r="AS827" i="1"/>
  <c r="AS828" i="1"/>
  <c r="AS829" i="1"/>
  <c r="AS830" i="1"/>
  <c r="AS831" i="1"/>
  <c r="AS832" i="1"/>
  <c r="AS833" i="1"/>
  <c r="AS834" i="1"/>
  <c r="AS835" i="1"/>
  <c r="AS836" i="1"/>
  <c r="AS837" i="1"/>
  <c r="AS838" i="1"/>
  <c r="AS839" i="1"/>
  <c r="AS840" i="1"/>
  <c r="AS841" i="1"/>
  <c r="AS842" i="1"/>
  <c r="AS843" i="1"/>
  <c r="AS844" i="1"/>
  <c r="AS845" i="1"/>
  <c r="AS846" i="1"/>
  <c r="AS847" i="1"/>
  <c r="AS848" i="1"/>
  <c r="AS849" i="1"/>
  <c r="AS850" i="1"/>
  <c r="AS851" i="1"/>
  <c r="AS852" i="1"/>
  <c r="AS853" i="1"/>
  <c r="AS854" i="1"/>
  <c r="AS855" i="1"/>
  <c r="AS856" i="1"/>
  <c r="AS857" i="1"/>
  <c r="AS858" i="1"/>
  <c r="AS859" i="1"/>
  <c r="AS860" i="1"/>
  <c r="AS861" i="1"/>
  <c r="AS862" i="1"/>
  <c r="AS863" i="1"/>
  <c r="AS864" i="1"/>
  <c r="AS865" i="1"/>
  <c r="AS866" i="1"/>
  <c r="AS867" i="1"/>
  <c r="AS868" i="1"/>
  <c r="AS869" i="1"/>
  <c r="AS870" i="1"/>
  <c r="AS871" i="1"/>
  <c r="AS872" i="1"/>
  <c r="AS873" i="1"/>
  <c r="AS874" i="1"/>
  <c r="AS875" i="1"/>
  <c r="AS876" i="1"/>
  <c r="AS877" i="1"/>
  <c r="AS878" i="1"/>
  <c r="AS879" i="1"/>
  <c r="AS880" i="1"/>
  <c r="AS881" i="1"/>
  <c r="AS882" i="1"/>
  <c r="AS883" i="1"/>
  <c r="AS884" i="1"/>
  <c r="AS885" i="1"/>
  <c r="AS886" i="1"/>
  <c r="AS887" i="1"/>
  <c r="AS888" i="1"/>
  <c r="AS889" i="1"/>
  <c r="AS890" i="1"/>
  <c r="AS891" i="1"/>
  <c r="AS892" i="1"/>
  <c r="AS893" i="1"/>
  <c r="AS894" i="1"/>
  <c r="AS895" i="1"/>
  <c r="AS896" i="1"/>
  <c r="AS897" i="1"/>
  <c r="AS898" i="1"/>
  <c r="AS899" i="1"/>
  <c r="AS900" i="1"/>
  <c r="AS901" i="1"/>
  <c r="AS902" i="1"/>
  <c r="AS903" i="1"/>
  <c r="AS904" i="1"/>
  <c r="AS905" i="1"/>
  <c r="AS906" i="1"/>
  <c r="AS907" i="1"/>
  <c r="AS908" i="1"/>
  <c r="AS909" i="1"/>
  <c r="AS910" i="1"/>
  <c r="AS911" i="1"/>
  <c r="AS912" i="1"/>
  <c r="AS913" i="1"/>
  <c r="AS914" i="1"/>
  <c r="AS915" i="1"/>
  <c r="AS916" i="1"/>
  <c r="AS917" i="1"/>
  <c r="AS918" i="1"/>
  <c r="AS919" i="1"/>
  <c r="AS920" i="1"/>
  <c r="AS921" i="1"/>
  <c r="AS922" i="1"/>
  <c r="AS923" i="1"/>
  <c r="AS924" i="1"/>
  <c r="AS925" i="1"/>
  <c r="AS926" i="1"/>
  <c r="AS927" i="1"/>
  <c r="AS928" i="1"/>
  <c r="AS929" i="1"/>
  <c r="AS930" i="1"/>
  <c r="AS931" i="1"/>
  <c r="AS932" i="1"/>
  <c r="AS933" i="1"/>
  <c r="AS934" i="1"/>
  <c r="AS935" i="1"/>
  <c r="AS936" i="1"/>
  <c r="AS937" i="1"/>
  <c r="AS938" i="1"/>
  <c r="AS939" i="1"/>
  <c r="AS940" i="1"/>
  <c r="AS941" i="1"/>
  <c r="AS942" i="1"/>
  <c r="AS943" i="1"/>
  <c r="AS944" i="1"/>
  <c r="AS945" i="1"/>
  <c r="AS946" i="1"/>
  <c r="AS947" i="1"/>
  <c r="AS948" i="1"/>
  <c r="AS949" i="1"/>
  <c r="AS950" i="1"/>
  <c r="AS951" i="1"/>
  <c r="AS952" i="1"/>
  <c r="AS953" i="1"/>
  <c r="AS954" i="1"/>
  <c r="AS955" i="1"/>
  <c r="AS956" i="1"/>
  <c r="AS957" i="1"/>
  <c r="AS958" i="1"/>
  <c r="AS959" i="1"/>
  <c r="AS960" i="1"/>
  <c r="AS961" i="1"/>
  <c r="AS962" i="1"/>
  <c r="AS963" i="1"/>
  <c r="AS964" i="1"/>
  <c r="AS965" i="1"/>
  <c r="AS966" i="1"/>
  <c r="AS967" i="1"/>
  <c r="AS968" i="1"/>
  <c r="AS969" i="1"/>
  <c r="AS970" i="1"/>
  <c r="AS971" i="1"/>
  <c r="AS972" i="1"/>
  <c r="AS973" i="1"/>
  <c r="AS974" i="1"/>
  <c r="AS975" i="1"/>
  <c r="AS976" i="1"/>
  <c r="AS977" i="1"/>
  <c r="AS978" i="1"/>
  <c r="AS979" i="1"/>
  <c r="AS980" i="1"/>
  <c r="AS981" i="1"/>
  <c r="AS982" i="1"/>
  <c r="AS983" i="1"/>
  <c r="AS984" i="1"/>
  <c r="AS985" i="1"/>
  <c r="AS986" i="1"/>
  <c r="AS987" i="1"/>
  <c r="AS988" i="1"/>
  <c r="AS989" i="1"/>
  <c r="AS990" i="1"/>
  <c r="AS991" i="1"/>
  <c r="AS992" i="1"/>
  <c r="AS993" i="1"/>
  <c r="AS994" i="1"/>
  <c r="AS995" i="1"/>
  <c r="AS996" i="1"/>
  <c r="AS997" i="1"/>
  <c r="AS998" i="1"/>
  <c r="AS999" i="1"/>
  <c r="AS1000" i="1"/>
  <c r="AS1001" i="1"/>
  <c r="AS1002" i="1"/>
  <c r="AS1003" i="1"/>
  <c r="AS1004" i="1"/>
  <c r="AS1005" i="1"/>
  <c r="AS1006" i="1"/>
  <c r="AS1007" i="1"/>
  <c r="AS1008" i="1"/>
  <c r="AS1009" i="1"/>
  <c r="AS1010" i="1"/>
  <c r="AS1011" i="1"/>
  <c r="AS1012" i="1"/>
  <c r="AS1013" i="1"/>
  <c r="AS1014" i="1"/>
  <c r="AS1015" i="1"/>
  <c r="AS1016" i="1"/>
  <c r="AS1017" i="1"/>
  <c r="AS1018" i="1"/>
  <c r="AS1019" i="1"/>
  <c r="AS1020" i="1"/>
  <c r="J1020" i="1"/>
  <c r="K1020" i="1"/>
  <c r="J1019" i="1"/>
  <c r="K1019" i="1"/>
  <c r="J921" i="1"/>
  <c r="K921" i="1"/>
  <c r="J922" i="1"/>
  <c r="K922" i="1"/>
  <c r="J923" i="1"/>
  <c r="K923" i="1"/>
  <c r="J924" i="1"/>
  <c r="K924" i="1"/>
  <c r="J925" i="1"/>
  <c r="K925" i="1"/>
  <c r="J926" i="1"/>
  <c r="K926" i="1"/>
  <c r="J927" i="1"/>
  <c r="K927" i="1"/>
  <c r="J928" i="1"/>
  <c r="K928" i="1"/>
  <c r="J929" i="1"/>
  <c r="K929" i="1"/>
  <c r="J930" i="1"/>
  <c r="K930" i="1"/>
  <c r="J931" i="1"/>
  <c r="K931" i="1"/>
  <c r="J932" i="1"/>
  <c r="K932" i="1"/>
  <c r="J933" i="1"/>
  <c r="K933" i="1"/>
  <c r="J934" i="1"/>
  <c r="K934" i="1"/>
  <c r="J935" i="1"/>
  <c r="K935" i="1"/>
  <c r="J936" i="1"/>
  <c r="K936" i="1"/>
  <c r="J937" i="1"/>
  <c r="K937" i="1"/>
  <c r="J938" i="1"/>
  <c r="K938" i="1"/>
  <c r="J939" i="1"/>
  <c r="K939" i="1"/>
  <c r="J940" i="1"/>
  <c r="K940" i="1"/>
  <c r="J941" i="1"/>
  <c r="K941" i="1"/>
  <c r="J942" i="1"/>
  <c r="K942" i="1"/>
  <c r="J943" i="1"/>
  <c r="K943" i="1"/>
  <c r="J944" i="1"/>
  <c r="K944" i="1"/>
  <c r="J945" i="1"/>
  <c r="K945" i="1"/>
  <c r="J946" i="1"/>
  <c r="K946" i="1"/>
  <c r="J947" i="1"/>
  <c r="K947" i="1"/>
  <c r="J948" i="1"/>
  <c r="K948" i="1"/>
  <c r="J949" i="1"/>
  <c r="K949" i="1"/>
  <c r="J950" i="1"/>
  <c r="K950" i="1"/>
  <c r="J951" i="1"/>
  <c r="K951" i="1"/>
  <c r="J952" i="1"/>
  <c r="K952" i="1"/>
  <c r="J953" i="1"/>
  <c r="K953" i="1"/>
  <c r="J954" i="1"/>
  <c r="K954" i="1"/>
  <c r="J955" i="1"/>
  <c r="K955" i="1"/>
  <c r="J956" i="1"/>
  <c r="K956" i="1"/>
  <c r="J957" i="1"/>
  <c r="K957" i="1"/>
  <c r="J958" i="1"/>
  <c r="K958" i="1"/>
  <c r="J959" i="1"/>
  <c r="K959" i="1"/>
  <c r="J960" i="1"/>
  <c r="K960" i="1"/>
  <c r="J961" i="1"/>
  <c r="K961" i="1"/>
  <c r="J962" i="1"/>
  <c r="K962" i="1"/>
  <c r="J963" i="1"/>
  <c r="K963" i="1"/>
  <c r="J964" i="1"/>
  <c r="K964" i="1"/>
  <c r="J965" i="1"/>
  <c r="K965" i="1"/>
  <c r="J966" i="1"/>
  <c r="K966" i="1"/>
  <c r="J967" i="1"/>
  <c r="K967" i="1"/>
  <c r="J968" i="1"/>
  <c r="K968" i="1"/>
  <c r="J969" i="1"/>
  <c r="K969" i="1"/>
  <c r="J970" i="1"/>
  <c r="K970" i="1"/>
  <c r="J971" i="1"/>
  <c r="K971" i="1"/>
  <c r="J972" i="1"/>
  <c r="K972" i="1"/>
  <c r="J973" i="1"/>
  <c r="K973" i="1"/>
  <c r="J974" i="1"/>
  <c r="K974" i="1"/>
  <c r="J975" i="1"/>
  <c r="K975" i="1"/>
  <c r="J976" i="1"/>
  <c r="K976" i="1"/>
  <c r="J977" i="1"/>
  <c r="K977" i="1"/>
  <c r="J978" i="1"/>
  <c r="K978" i="1"/>
  <c r="J979" i="1"/>
  <c r="K979" i="1"/>
  <c r="J980" i="1"/>
  <c r="K980" i="1"/>
  <c r="J981" i="1"/>
  <c r="K981" i="1"/>
  <c r="J982" i="1"/>
  <c r="K982" i="1"/>
  <c r="J983" i="1"/>
  <c r="K983" i="1"/>
  <c r="J984" i="1"/>
  <c r="K984" i="1"/>
  <c r="J985" i="1"/>
  <c r="K985" i="1"/>
  <c r="J986" i="1"/>
  <c r="K986" i="1"/>
  <c r="J987" i="1"/>
  <c r="K987" i="1"/>
  <c r="J988" i="1"/>
  <c r="K988" i="1"/>
  <c r="J989" i="1"/>
  <c r="K989" i="1"/>
  <c r="J990" i="1"/>
  <c r="K990" i="1"/>
  <c r="J991" i="1"/>
  <c r="K991" i="1"/>
  <c r="J992" i="1"/>
  <c r="K992" i="1"/>
  <c r="J993" i="1"/>
  <c r="K993" i="1"/>
  <c r="J994" i="1"/>
  <c r="K994" i="1"/>
  <c r="J995" i="1"/>
  <c r="K995" i="1"/>
  <c r="J996" i="1"/>
  <c r="K996" i="1"/>
  <c r="J997" i="1"/>
  <c r="K997" i="1"/>
  <c r="J998" i="1"/>
  <c r="K998" i="1"/>
  <c r="J999" i="1"/>
  <c r="K999" i="1"/>
  <c r="J1000" i="1"/>
  <c r="K1000" i="1"/>
  <c r="J1001" i="1"/>
  <c r="K1001" i="1"/>
  <c r="J1002" i="1"/>
  <c r="K1002" i="1"/>
  <c r="J1003" i="1"/>
  <c r="K1003" i="1"/>
  <c r="J1004" i="1"/>
  <c r="K1004" i="1"/>
  <c r="J1005" i="1"/>
  <c r="K1005" i="1"/>
  <c r="J1006" i="1"/>
  <c r="K1006" i="1"/>
  <c r="J1007" i="1"/>
  <c r="K1007" i="1"/>
  <c r="J1008" i="1"/>
  <c r="K1008" i="1"/>
  <c r="J1009" i="1"/>
  <c r="K1009" i="1"/>
  <c r="J1010" i="1"/>
  <c r="K1010" i="1"/>
  <c r="J1011" i="1"/>
  <c r="K1011" i="1"/>
  <c r="J1012" i="1"/>
  <c r="K1012" i="1"/>
  <c r="J1013" i="1"/>
  <c r="K1013" i="1"/>
  <c r="J1014" i="1"/>
  <c r="K1014" i="1"/>
  <c r="J1015" i="1"/>
  <c r="K1015" i="1"/>
  <c r="J1016" i="1"/>
  <c r="K1016" i="1"/>
  <c r="J1017" i="1"/>
  <c r="K1017" i="1"/>
  <c r="J1018" i="1"/>
  <c r="K1018" i="1"/>
  <c r="J747" i="1"/>
  <c r="K747" i="1"/>
  <c r="J748" i="1"/>
  <c r="K748" i="1"/>
  <c r="J749" i="1"/>
  <c r="K749" i="1"/>
  <c r="J750" i="1"/>
  <c r="K750" i="1"/>
  <c r="J751" i="1"/>
  <c r="K751" i="1"/>
  <c r="J752" i="1"/>
  <c r="K752" i="1"/>
  <c r="J753" i="1"/>
  <c r="K753" i="1"/>
  <c r="J754" i="1"/>
  <c r="K754" i="1"/>
  <c r="J755" i="1"/>
  <c r="K755" i="1"/>
  <c r="J756" i="1"/>
  <c r="K756" i="1"/>
  <c r="J757" i="1"/>
  <c r="K757" i="1"/>
  <c r="J758" i="1"/>
  <c r="K758" i="1"/>
  <c r="J759" i="1"/>
  <c r="K759" i="1"/>
  <c r="J760" i="1"/>
  <c r="K760" i="1"/>
  <c r="J761" i="1"/>
  <c r="K761" i="1"/>
  <c r="J762" i="1"/>
  <c r="K762" i="1"/>
  <c r="J763" i="1"/>
  <c r="K763" i="1"/>
  <c r="J764" i="1"/>
  <c r="K764" i="1"/>
  <c r="J765" i="1"/>
  <c r="K765" i="1"/>
  <c r="J766" i="1"/>
  <c r="K766" i="1"/>
  <c r="J767" i="1"/>
  <c r="K767" i="1"/>
  <c r="J768" i="1"/>
  <c r="K768" i="1"/>
  <c r="J769" i="1"/>
  <c r="K769" i="1"/>
  <c r="J770" i="1"/>
  <c r="K770" i="1"/>
  <c r="J771" i="1"/>
  <c r="K771" i="1"/>
  <c r="J772" i="1"/>
  <c r="K772" i="1"/>
  <c r="J773" i="1"/>
  <c r="K773" i="1"/>
  <c r="J774" i="1"/>
  <c r="K774" i="1"/>
  <c r="J775" i="1"/>
  <c r="K775" i="1"/>
  <c r="J776" i="1"/>
  <c r="K776" i="1"/>
  <c r="J777" i="1"/>
  <c r="K777" i="1"/>
  <c r="J778" i="1"/>
  <c r="K778" i="1"/>
  <c r="J779" i="1"/>
  <c r="K779" i="1"/>
  <c r="J780" i="1"/>
  <c r="K780" i="1"/>
  <c r="J781" i="1"/>
  <c r="K781" i="1"/>
  <c r="J782" i="1"/>
  <c r="K782" i="1"/>
  <c r="J783" i="1"/>
  <c r="K783" i="1"/>
  <c r="J784" i="1"/>
  <c r="K784" i="1"/>
  <c r="J785" i="1"/>
  <c r="K785" i="1"/>
  <c r="J786" i="1"/>
  <c r="K786" i="1"/>
  <c r="J787" i="1"/>
  <c r="K787" i="1"/>
  <c r="J788" i="1"/>
  <c r="K788" i="1"/>
  <c r="J789" i="1"/>
  <c r="K789" i="1"/>
  <c r="J790" i="1"/>
  <c r="K790" i="1"/>
  <c r="J791" i="1"/>
  <c r="K791" i="1"/>
  <c r="J792" i="1"/>
  <c r="K792" i="1"/>
  <c r="J793" i="1"/>
  <c r="K793" i="1"/>
  <c r="J794" i="1"/>
  <c r="K794" i="1"/>
  <c r="J795" i="1"/>
  <c r="K795" i="1"/>
  <c r="J796" i="1"/>
  <c r="K796" i="1"/>
  <c r="J797" i="1"/>
  <c r="K797" i="1"/>
  <c r="J798" i="1"/>
  <c r="K798" i="1"/>
  <c r="J799" i="1"/>
  <c r="K799" i="1"/>
  <c r="J800" i="1"/>
  <c r="K800" i="1"/>
  <c r="J801" i="1"/>
  <c r="K801" i="1"/>
  <c r="J802" i="1"/>
  <c r="K802" i="1"/>
  <c r="J803" i="1"/>
  <c r="K803" i="1"/>
  <c r="J804" i="1"/>
  <c r="K804" i="1"/>
  <c r="J805" i="1"/>
  <c r="K805" i="1"/>
  <c r="J806" i="1"/>
  <c r="K806" i="1"/>
  <c r="J807" i="1"/>
  <c r="K807" i="1"/>
  <c r="J808" i="1"/>
  <c r="K808" i="1"/>
  <c r="J809" i="1"/>
  <c r="K809" i="1"/>
  <c r="J810" i="1"/>
  <c r="K810" i="1"/>
  <c r="J811" i="1"/>
  <c r="K811" i="1"/>
  <c r="J812" i="1"/>
  <c r="K812" i="1"/>
  <c r="J813" i="1"/>
  <c r="K813" i="1"/>
  <c r="J814" i="1"/>
  <c r="K814" i="1"/>
  <c r="J815" i="1"/>
  <c r="K815" i="1"/>
  <c r="J816" i="1"/>
  <c r="K816" i="1"/>
  <c r="J817" i="1"/>
  <c r="K817" i="1"/>
  <c r="J818" i="1"/>
  <c r="K818" i="1"/>
  <c r="J819" i="1"/>
  <c r="K819" i="1"/>
  <c r="J820" i="1"/>
  <c r="K820" i="1"/>
  <c r="J821" i="1"/>
  <c r="K821" i="1"/>
  <c r="J822" i="1"/>
  <c r="K822" i="1"/>
  <c r="J823" i="1"/>
  <c r="K823" i="1"/>
  <c r="J824" i="1"/>
  <c r="K824" i="1"/>
  <c r="J825" i="1"/>
  <c r="K825" i="1"/>
  <c r="J826" i="1"/>
  <c r="K826" i="1"/>
  <c r="J827" i="1"/>
  <c r="K827" i="1"/>
  <c r="J828" i="1"/>
  <c r="K828" i="1"/>
  <c r="J829" i="1"/>
  <c r="K829" i="1"/>
  <c r="J830" i="1"/>
  <c r="K830" i="1"/>
  <c r="J831" i="1"/>
  <c r="K831" i="1"/>
  <c r="J832" i="1"/>
  <c r="K832" i="1"/>
  <c r="J833" i="1"/>
  <c r="K833" i="1"/>
  <c r="J834" i="1"/>
  <c r="K834" i="1"/>
  <c r="J835" i="1"/>
  <c r="K835" i="1"/>
  <c r="J836" i="1"/>
  <c r="K836" i="1"/>
  <c r="J837" i="1"/>
  <c r="K837" i="1"/>
  <c r="J838" i="1"/>
  <c r="K838" i="1"/>
  <c r="J839" i="1"/>
  <c r="K839" i="1"/>
  <c r="J840" i="1"/>
  <c r="K840" i="1"/>
  <c r="J841" i="1"/>
  <c r="K841" i="1"/>
  <c r="J842" i="1"/>
  <c r="K842" i="1"/>
  <c r="J843" i="1"/>
  <c r="K843" i="1"/>
  <c r="J844" i="1"/>
  <c r="K844" i="1"/>
  <c r="J845" i="1"/>
  <c r="K845" i="1"/>
  <c r="J846" i="1"/>
  <c r="K846" i="1"/>
  <c r="J847" i="1"/>
  <c r="K847" i="1"/>
  <c r="J848" i="1"/>
  <c r="K848" i="1"/>
  <c r="J849" i="1"/>
  <c r="K849" i="1"/>
  <c r="J850" i="1"/>
  <c r="K850" i="1"/>
  <c r="J851" i="1"/>
  <c r="K851" i="1"/>
  <c r="J852" i="1"/>
  <c r="K852" i="1"/>
  <c r="J853" i="1"/>
  <c r="K853" i="1"/>
  <c r="J854" i="1"/>
  <c r="K854" i="1"/>
  <c r="J855" i="1"/>
  <c r="K855" i="1"/>
  <c r="J856" i="1"/>
  <c r="K856" i="1"/>
  <c r="J857" i="1"/>
  <c r="K857" i="1"/>
  <c r="J858" i="1"/>
  <c r="K858" i="1"/>
  <c r="J859" i="1"/>
  <c r="K859" i="1"/>
  <c r="J860" i="1"/>
  <c r="K860" i="1"/>
  <c r="J861" i="1"/>
  <c r="K861" i="1"/>
  <c r="J862" i="1"/>
  <c r="K862" i="1"/>
  <c r="J863" i="1"/>
  <c r="K863" i="1"/>
  <c r="J864" i="1"/>
  <c r="K864" i="1"/>
  <c r="J865" i="1"/>
  <c r="K865" i="1"/>
  <c r="J866" i="1"/>
  <c r="K866" i="1"/>
  <c r="J867" i="1"/>
  <c r="K867" i="1"/>
  <c r="J868" i="1"/>
  <c r="K868" i="1"/>
  <c r="J869" i="1"/>
  <c r="K869" i="1"/>
  <c r="J870" i="1"/>
  <c r="K870" i="1"/>
  <c r="J871" i="1"/>
  <c r="K871" i="1"/>
  <c r="J872" i="1"/>
  <c r="K872" i="1"/>
  <c r="J873" i="1"/>
  <c r="K873" i="1"/>
  <c r="J874" i="1"/>
  <c r="K874" i="1"/>
  <c r="J875" i="1"/>
  <c r="K875" i="1"/>
  <c r="J876" i="1"/>
  <c r="K876" i="1"/>
  <c r="J877" i="1"/>
  <c r="K877" i="1"/>
  <c r="J878" i="1"/>
  <c r="K878" i="1"/>
  <c r="J879" i="1"/>
  <c r="K879" i="1"/>
  <c r="J880" i="1"/>
  <c r="K880" i="1"/>
  <c r="J881" i="1"/>
  <c r="K881" i="1"/>
  <c r="J882" i="1"/>
  <c r="K882" i="1"/>
  <c r="J883" i="1"/>
  <c r="K883" i="1"/>
  <c r="J884" i="1"/>
  <c r="K884" i="1"/>
  <c r="J885" i="1"/>
  <c r="K885" i="1"/>
  <c r="J886" i="1"/>
  <c r="K886" i="1"/>
  <c r="J887" i="1"/>
  <c r="K887" i="1"/>
  <c r="J888" i="1"/>
  <c r="K888" i="1"/>
  <c r="J889" i="1"/>
  <c r="K889" i="1"/>
  <c r="J890" i="1"/>
  <c r="K890" i="1"/>
  <c r="J891" i="1"/>
  <c r="K891" i="1"/>
  <c r="J892" i="1"/>
  <c r="K892" i="1"/>
  <c r="J893" i="1"/>
  <c r="K893" i="1"/>
  <c r="J894" i="1"/>
  <c r="K894" i="1"/>
  <c r="J895" i="1"/>
  <c r="K895" i="1"/>
  <c r="J896" i="1"/>
  <c r="K896" i="1"/>
  <c r="J897" i="1"/>
  <c r="K897" i="1"/>
  <c r="J898" i="1"/>
  <c r="K898" i="1"/>
  <c r="J899" i="1"/>
  <c r="K899" i="1"/>
  <c r="J900" i="1"/>
  <c r="K900" i="1"/>
  <c r="J901" i="1"/>
  <c r="K901" i="1"/>
  <c r="J902" i="1"/>
  <c r="K902" i="1"/>
  <c r="J903" i="1"/>
  <c r="K903" i="1"/>
  <c r="J904" i="1"/>
  <c r="K904" i="1"/>
  <c r="J905" i="1"/>
  <c r="K905" i="1"/>
  <c r="J906" i="1"/>
  <c r="K906" i="1"/>
  <c r="J907" i="1"/>
  <c r="K907" i="1"/>
  <c r="J908" i="1"/>
  <c r="K908" i="1"/>
  <c r="J909" i="1"/>
  <c r="K909" i="1"/>
  <c r="J910" i="1"/>
  <c r="K910" i="1"/>
  <c r="J911" i="1"/>
  <c r="K911" i="1"/>
  <c r="J912" i="1"/>
  <c r="K912" i="1"/>
  <c r="J913" i="1"/>
  <c r="K913" i="1"/>
  <c r="J914" i="1"/>
  <c r="K914" i="1"/>
  <c r="J915" i="1"/>
  <c r="K915" i="1"/>
  <c r="J916" i="1"/>
  <c r="K916" i="1"/>
  <c r="J917" i="1"/>
  <c r="K917" i="1"/>
  <c r="J918" i="1"/>
  <c r="K918" i="1"/>
  <c r="J919" i="1"/>
  <c r="K919" i="1"/>
  <c r="J920" i="1"/>
  <c r="K920" i="1"/>
  <c r="E273" i="1" l="1"/>
  <c r="E274" i="1"/>
  <c r="E275" i="1"/>
  <c r="E276" i="1"/>
  <c r="E277" i="1"/>
  <c r="E278" i="1"/>
  <c r="E279" i="1"/>
  <c r="E280" i="1"/>
  <c r="E281" i="1"/>
  <c r="E59" i="1"/>
  <c r="E474" i="1"/>
  <c r="E228" i="1"/>
  <c r="E139" i="1"/>
  <c r="E65" i="1"/>
  <c r="E67" i="1"/>
  <c r="E42" i="1"/>
  <c r="E159" i="1"/>
  <c r="E189" i="1"/>
  <c r="E5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50" i="1"/>
  <c r="E58" i="1"/>
  <c r="E117" i="1"/>
  <c r="E115" i="1"/>
  <c r="E78" i="1"/>
  <c r="E79" i="1"/>
  <c r="E26" i="1"/>
  <c r="E485" i="1"/>
  <c r="E498" i="1"/>
  <c r="E142" i="1"/>
  <c r="E100" i="1"/>
  <c r="E233" i="1"/>
  <c r="E154" i="1"/>
  <c r="E261" i="1"/>
  <c r="E71" i="1"/>
  <c r="E257" i="1"/>
  <c r="E250" i="1"/>
  <c r="E61" i="1"/>
  <c r="E497" i="1"/>
  <c r="E245" i="1"/>
  <c r="E178" i="1"/>
  <c r="E94" i="1"/>
  <c r="E30" i="1"/>
  <c r="E222" i="1"/>
  <c r="E461" i="1"/>
  <c r="E168" i="1"/>
  <c r="E224" i="1"/>
  <c r="E177" i="1"/>
  <c r="E468" i="1"/>
  <c r="E205" i="1"/>
  <c r="E133" i="1"/>
  <c r="E179" i="1"/>
  <c r="E56" i="1"/>
  <c r="E70" i="1"/>
  <c r="E25" i="1"/>
  <c r="E477" i="1"/>
  <c r="E165" i="1"/>
  <c r="E35" i="1"/>
  <c r="E98" i="1"/>
  <c r="E149" i="1"/>
  <c r="E213" i="1"/>
  <c r="E198" i="1"/>
  <c r="E232" i="1"/>
  <c r="E44" i="1"/>
  <c r="E473" i="1"/>
  <c r="E40" i="1"/>
  <c r="E486" i="1"/>
  <c r="E116" i="1"/>
  <c r="E52" i="1"/>
  <c r="E192" i="1"/>
  <c r="E234" i="1"/>
  <c r="E46" i="1"/>
  <c r="E246" i="1"/>
  <c r="E229" i="1"/>
  <c r="E500" i="1"/>
  <c r="E132" i="1"/>
  <c r="E239" i="1"/>
  <c r="E143" i="1"/>
  <c r="E144" i="1"/>
  <c r="E190" i="1"/>
  <c r="E106" i="1"/>
  <c r="E214" i="1"/>
  <c r="E163" i="1"/>
  <c r="E101" i="1"/>
  <c r="E203" i="1"/>
  <c r="E459" i="1"/>
  <c r="E83" i="1"/>
  <c r="E231" i="1"/>
  <c r="E29" i="1"/>
  <c r="E256" i="1"/>
  <c r="E31" i="1"/>
  <c r="E68" i="1"/>
  <c r="E89" i="1"/>
  <c r="E81" i="1"/>
  <c r="E197" i="1"/>
  <c r="E39" i="1"/>
  <c r="E195" i="1"/>
  <c r="E138" i="1"/>
  <c r="E263" i="1"/>
  <c r="E482" i="1"/>
  <c r="E87" i="1"/>
  <c r="E184" i="1"/>
  <c r="E226" i="1"/>
  <c r="E74" i="1"/>
  <c r="E243" i="1"/>
  <c r="E169" i="1"/>
  <c r="E96" i="1"/>
  <c r="E122" i="1"/>
  <c r="E110" i="1"/>
  <c r="E464" i="1"/>
  <c r="E272" i="1"/>
  <c r="E266" i="1"/>
  <c r="E34" i="1"/>
  <c r="E37" i="1"/>
  <c r="E148" i="1"/>
  <c r="E162" i="1"/>
  <c r="E462" i="1"/>
  <c r="E91" i="1"/>
  <c r="E92" i="1"/>
  <c r="E158" i="1"/>
  <c r="E242" i="1"/>
  <c r="E489" i="1"/>
  <c r="E488" i="1"/>
  <c r="E111" i="1"/>
  <c r="E69" i="1"/>
  <c r="E264" i="1"/>
  <c r="E217" i="1"/>
  <c r="E223" i="1"/>
  <c r="E82" i="1"/>
  <c r="E173" i="1"/>
  <c r="E490" i="1"/>
  <c r="E187" i="1"/>
  <c r="E249" i="1"/>
  <c r="E134" i="1"/>
  <c r="E99" i="1"/>
  <c r="E131" i="1"/>
  <c r="E201" i="1"/>
  <c r="E36" i="1"/>
  <c r="E499" i="1"/>
  <c r="E63" i="1"/>
  <c r="E492" i="1"/>
  <c r="E21" i="1"/>
  <c r="E55" i="1"/>
  <c r="E188" i="1"/>
  <c r="E145" i="1"/>
  <c r="E161" i="1"/>
  <c r="E271" i="1"/>
  <c r="E493" i="1"/>
  <c r="E124" i="1"/>
  <c r="E475" i="1"/>
  <c r="E97" i="1"/>
  <c r="E225" i="1"/>
  <c r="E260" i="1"/>
  <c r="E180" i="1"/>
  <c r="E204" i="1"/>
  <c r="E467" i="1"/>
  <c r="E137" i="1"/>
  <c r="E95" i="1"/>
  <c r="E211" i="1"/>
  <c r="E33" i="1"/>
  <c r="E221" i="1"/>
  <c r="E80" i="1"/>
  <c r="E112" i="1"/>
  <c r="E166" i="1"/>
  <c r="E73" i="1"/>
  <c r="E470" i="1"/>
  <c r="E129" i="1"/>
  <c r="E64" i="1"/>
  <c r="E476" i="1"/>
  <c r="E45" i="1"/>
  <c r="E41" i="1"/>
  <c r="E212" i="1"/>
  <c r="E244" i="1"/>
  <c r="E128" i="1"/>
  <c r="E160" i="1"/>
  <c r="E175" i="1"/>
  <c r="E182" i="1"/>
  <c r="E237" i="1"/>
  <c r="E93" i="1"/>
  <c r="E199" i="1"/>
  <c r="E254" i="1"/>
  <c r="E109" i="1"/>
  <c r="E53" i="1"/>
  <c r="E49" i="1"/>
  <c r="E252" i="1"/>
  <c r="E72" i="1"/>
  <c r="E238" i="1"/>
  <c r="E193" i="1"/>
  <c r="E241" i="1"/>
  <c r="E479" i="1"/>
  <c r="E167" i="1"/>
  <c r="E135" i="1"/>
  <c r="E210" i="1"/>
  <c r="E194" i="1"/>
  <c r="E220" i="1"/>
  <c r="E176" i="1"/>
  <c r="E208" i="1"/>
  <c r="E258" i="1"/>
  <c r="E247" i="1"/>
  <c r="E191" i="1"/>
  <c r="E57" i="1"/>
  <c r="E235" i="1"/>
  <c r="E152" i="1"/>
  <c r="E265" i="1"/>
  <c r="E196" i="1"/>
  <c r="E86" i="1"/>
  <c r="E170" i="1"/>
  <c r="E478" i="1"/>
  <c r="E75" i="1"/>
  <c r="E481" i="1"/>
  <c r="E102" i="1"/>
  <c r="E216" i="1"/>
  <c r="E24" i="1"/>
  <c r="E156" i="1"/>
  <c r="E147" i="1"/>
  <c r="E240" i="1"/>
  <c r="E487" i="1"/>
  <c r="E153" i="1"/>
  <c r="E200" i="1"/>
  <c r="E262" i="1"/>
  <c r="E48" i="1"/>
  <c r="E88" i="1"/>
  <c r="E27" i="1"/>
  <c r="E47" i="1"/>
  <c r="E123" i="1"/>
  <c r="E469" i="1"/>
  <c r="E43" i="1"/>
  <c r="E472" i="1"/>
  <c r="E151" i="1"/>
  <c r="E150" i="1"/>
  <c r="E501" i="1"/>
  <c r="E255" i="1"/>
  <c r="E181" i="1"/>
  <c r="E121" i="1"/>
  <c r="E484" i="1"/>
  <c r="E54" i="1"/>
  <c r="E90" i="1"/>
  <c r="E483" i="1"/>
  <c r="E202" i="1"/>
  <c r="E103" i="1"/>
  <c r="E164" i="1"/>
  <c r="E157" i="1"/>
  <c r="E206" i="1"/>
  <c r="E471" i="1"/>
  <c r="E491" i="1"/>
  <c r="E146" i="1"/>
  <c r="E267" i="1"/>
  <c r="E104" i="1"/>
  <c r="E22" i="1"/>
  <c r="E253" i="1"/>
  <c r="E60" i="1"/>
  <c r="E118" i="1"/>
  <c r="E269" i="1"/>
  <c r="E136" i="1"/>
  <c r="E127" i="1"/>
  <c r="E66" i="1"/>
  <c r="E126" i="1"/>
  <c r="E494" i="1"/>
  <c r="E465" i="1"/>
  <c r="E171" i="1"/>
  <c r="E172" i="1"/>
  <c r="E230" i="1"/>
  <c r="E125" i="1"/>
  <c r="E32" i="1"/>
  <c r="E113" i="1"/>
  <c r="E480" i="1"/>
  <c r="E140" i="1"/>
  <c r="E460" i="1"/>
  <c r="E62" i="1"/>
  <c r="E141" i="1"/>
  <c r="E114" i="1"/>
  <c r="E259" i="1"/>
  <c r="E108" i="1"/>
  <c r="E268" i="1"/>
  <c r="E38" i="1"/>
  <c r="E85" i="1"/>
  <c r="E495" i="1"/>
  <c r="E119" i="1"/>
  <c r="E218" i="1"/>
  <c r="E77" i="1"/>
  <c r="E463" i="1"/>
  <c r="E458" i="1"/>
  <c r="E207" i="1"/>
  <c r="E28" i="1"/>
  <c r="E248" i="1"/>
  <c r="E174" i="1"/>
  <c r="E236" i="1"/>
  <c r="E466" i="1"/>
  <c r="E496" i="1"/>
  <c r="E84" i="1"/>
  <c r="E23" i="1"/>
  <c r="E215" i="1"/>
  <c r="E227" i="1"/>
  <c r="E186" i="1"/>
  <c r="E270" i="1"/>
  <c r="E120" i="1"/>
  <c r="E251" i="1"/>
  <c r="E183" i="1"/>
  <c r="E130" i="1"/>
  <c r="E209" i="1"/>
  <c r="E219" i="1"/>
  <c r="E155" i="1"/>
  <c r="E76" i="1"/>
  <c r="E105" i="1"/>
  <c r="E107" i="1"/>
  <c r="E185" i="1"/>
  <c r="G362" i="1" l="1"/>
  <c r="H362" i="1"/>
  <c r="G358" i="1"/>
  <c r="H358" i="1"/>
  <c r="G354" i="1"/>
  <c r="H354" i="1"/>
  <c r="G350" i="1"/>
  <c r="H350" i="1"/>
  <c r="G346" i="1"/>
  <c r="H346" i="1"/>
  <c r="G342" i="1"/>
  <c r="H342" i="1"/>
  <c r="G338" i="1"/>
  <c r="H338" i="1"/>
  <c r="G334" i="1"/>
  <c r="H334" i="1"/>
  <c r="G330" i="1"/>
  <c r="H330" i="1"/>
  <c r="G326" i="1"/>
  <c r="H326" i="1"/>
  <c r="G322" i="1"/>
  <c r="H322" i="1"/>
  <c r="G318" i="1"/>
  <c r="H318" i="1"/>
  <c r="G314" i="1"/>
  <c r="H314" i="1"/>
  <c r="G310" i="1"/>
  <c r="H310" i="1"/>
  <c r="G306" i="1"/>
  <c r="H306" i="1"/>
  <c r="G302" i="1"/>
  <c r="H302" i="1"/>
  <c r="G298" i="1"/>
  <c r="H298" i="1"/>
  <c r="G294" i="1"/>
  <c r="H294" i="1"/>
  <c r="G290" i="1"/>
  <c r="H290" i="1"/>
  <c r="G286" i="1"/>
  <c r="H286" i="1"/>
  <c r="G282" i="1"/>
  <c r="H282" i="1"/>
  <c r="G42" i="1"/>
  <c r="H42" i="1"/>
  <c r="G228" i="1"/>
  <c r="H228" i="1"/>
  <c r="G280" i="1"/>
  <c r="H280" i="1"/>
  <c r="G276" i="1"/>
  <c r="H276" i="1"/>
  <c r="G219" i="1"/>
  <c r="H219" i="1"/>
  <c r="G496" i="1"/>
  <c r="H496" i="1"/>
  <c r="G495" i="1"/>
  <c r="H495" i="1"/>
  <c r="G113" i="1"/>
  <c r="H113" i="1"/>
  <c r="G126" i="1"/>
  <c r="H126" i="1"/>
  <c r="G164" i="1"/>
  <c r="H164" i="1"/>
  <c r="G123" i="1"/>
  <c r="H123" i="1"/>
  <c r="G24" i="1"/>
  <c r="H24" i="1"/>
  <c r="G57" i="1"/>
  <c r="H57" i="1"/>
  <c r="G210" i="1"/>
  <c r="H210" i="1"/>
  <c r="G252" i="1"/>
  <c r="H252" i="1"/>
  <c r="G476" i="1"/>
  <c r="H476" i="1"/>
  <c r="G221" i="1"/>
  <c r="H221" i="1"/>
  <c r="G124" i="1"/>
  <c r="H124" i="1"/>
  <c r="G201" i="1"/>
  <c r="H201" i="1"/>
  <c r="G69" i="1"/>
  <c r="H69" i="1"/>
  <c r="G34" i="1"/>
  <c r="H34" i="1"/>
  <c r="G87" i="1"/>
  <c r="H87" i="1"/>
  <c r="G29" i="1"/>
  <c r="H29" i="1"/>
  <c r="G239" i="1"/>
  <c r="H239" i="1"/>
  <c r="G473" i="1"/>
  <c r="H473" i="1"/>
  <c r="G213" i="1"/>
  <c r="H213" i="1"/>
  <c r="G468" i="1"/>
  <c r="H468" i="1"/>
  <c r="G250" i="1"/>
  <c r="H250" i="1"/>
  <c r="G78" i="1"/>
  <c r="H78" i="1"/>
  <c r="G450" i="1"/>
  <c r="H450" i="1"/>
  <c r="G438" i="1"/>
  <c r="H438" i="1"/>
  <c r="G434" i="1"/>
  <c r="H434" i="1"/>
  <c r="G422" i="1"/>
  <c r="H422" i="1"/>
  <c r="G410" i="1"/>
  <c r="H410" i="1"/>
  <c r="G398" i="1"/>
  <c r="H398" i="1"/>
  <c r="G386" i="1"/>
  <c r="H386" i="1"/>
  <c r="G374" i="1"/>
  <c r="H374" i="1"/>
  <c r="G105" i="1"/>
  <c r="H105" i="1"/>
  <c r="G209" i="1"/>
  <c r="H209" i="1"/>
  <c r="G466" i="1"/>
  <c r="H466" i="1"/>
  <c r="G28" i="1"/>
  <c r="H28" i="1"/>
  <c r="G77" i="1"/>
  <c r="H77" i="1"/>
  <c r="G85" i="1"/>
  <c r="H85" i="1"/>
  <c r="G259" i="1"/>
  <c r="H259" i="1"/>
  <c r="G460" i="1"/>
  <c r="H460" i="1"/>
  <c r="G32" i="1"/>
  <c r="H32" i="1"/>
  <c r="G171" i="1"/>
  <c r="H171" i="1"/>
  <c r="G66" i="1"/>
  <c r="H66" i="1"/>
  <c r="G118" i="1"/>
  <c r="H118" i="1"/>
  <c r="G104" i="1"/>
  <c r="H104" i="1"/>
  <c r="G471" i="1"/>
  <c r="H471" i="1"/>
  <c r="G103" i="1"/>
  <c r="H103" i="1"/>
  <c r="G54" i="1"/>
  <c r="H54" i="1"/>
  <c r="G255" i="1"/>
  <c r="H255" i="1"/>
  <c r="G472" i="1"/>
  <c r="H472" i="1"/>
  <c r="G47" i="1"/>
  <c r="H47" i="1"/>
  <c r="G262" i="1"/>
  <c r="H262" i="1"/>
  <c r="G240" i="1"/>
  <c r="H240" i="1"/>
  <c r="G216" i="1"/>
  <c r="H216" i="1"/>
  <c r="G478" i="1"/>
  <c r="H478" i="1"/>
  <c r="G265" i="1"/>
  <c r="H265" i="1"/>
  <c r="G191" i="1"/>
  <c r="H191" i="1"/>
  <c r="G176" i="1"/>
  <c r="H176" i="1"/>
  <c r="G135" i="1"/>
  <c r="H135" i="1"/>
  <c r="G193" i="1"/>
  <c r="H193" i="1"/>
  <c r="G49" i="1"/>
  <c r="H49" i="1"/>
  <c r="G199" i="1"/>
  <c r="H199" i="1"/>
  <c r="G175" i="1"/>
  <c r="H175" i="1"/>
  <c r="G212" i="1"/>
  <c r="H212" i="1"/>
  <c r="G64" i="1"/>
  <c r="H64" i="1"/>
  <c r="G166" i="1"/>
  <c r="H166" i="1"/>
  <c r="G33" i="1"/>
  <c r="H33" i="1"/>
  <c r="G467" i="1"/>
  <c r="H467" i="1"/>
  <c r="G225" i="1"/>
  <c r="H225" i="1"/>
  <c r="G493" i="1"/>
  <c r="H493" i="1"/>
  <c r="G188" i="1"/>
  <c r="H188" i="1"/>
  <c r="G63" i="1"/>
  <c r="H63" i="1"/>
  <c r="G131" i="1"/>
  <c r="H131" i="1"/>
  <c r="G187" i="1"/>
  <c r="H187" i="1"/>
  <c r="G223" i="1"/>
  <c r="H223" i="1"/>
  <c r="G111" i="1"/>
  <c r="H111" i="1"/>
  <c r="G158" i="1"/>
  <c r="H158" i="1"/>
  <c r="G162" i="1"/>
  <c r="H162" i="1"/>
  <c r="G266" i="1"/>
  <c r="H266" i="1"/>
  <c r="G122" i="1"/>
  <c r="H122" i="1"/>
  <c r="G74" i="1"/>
  <c r="H74" i="1"/>
  <c r="G482" i="1"/>
  <c r="H482" i="1"/>
  <c r="G39" i="1"/>
  <c r="H39" i="1"/>
  <c r="G68" i="1"/>
  <c r="H68" i="1"/>
  <c r="G231" i="1"/>
  <c r="H231" i="1"/>
  <c r="G101" i="1"/>
  <c r="H101" i="1"/>
  <c r="G190" i="1"/>
  <c r="H190" i="1"/>
  <c r="G132" i="1"/>
  <c r="H132" i="1"/>
  <c r="G46" i="1"/>
  <c r="H46" i="1"/>
  <c r="G116" i="1"/>
  <c r="H116" i="1"/>
  <c r="G44" i="1"/>
  <c r="H44" i="1"/>
  <c r="G149" i="1"/>
  <c r="H149" i="1"/>
  <c r="G477" i="1"/>
  <c r="H477" i="1"/>
  <c r="G179" i="1"/>
  <c r="H179" i="1"/>
  <c r="G177" i="1"/>
  <c r="H177" i="1"/>
  <c r="G222" i="1"/>
  <c r="H222" i="1"/>
  <c r="G245" i="1"/>
  <c r="H245" i="1"/>
  <c r="G257" i="1"/>
  <c r="H257" i="1"/>
  <c r="G233" i="1"/>
  <c r="H233" i="1"/>
  <c r="G485" i="1"/>
  <c r="H485" i="1"/>
  <c r="G115" i="1"/>
  <c r="H115" i="1"/>
  <c r="G457" i="1"/>
  <c r="H457" i="1"/>
  <c r="G453" i="1"/>
  <c r="H453" i="1"/>
  <c r="G449" i="1"/>
  <c r="H449" i="1"/>
  <c r="G445" i="1"/>
  <c r="H445" i="1"/>
  <c r="G441" i="1"/>
  <c r="H441" i="1"/>
  <c r="G437" i="1"/>
  <c r="H437" i="1"/>
  <c r="G433" i="1"/>
  <c r="H433" i="1"/>
  <c r="G429" i="1"/>
  <c r="H429" i="1"/>
  <c r="G425" i="1"/>
  <c r="H425" i="1"/>
  <c r="G421" i="1"/>
  <c r="H421" i="1"/>
  <c r="G417" i="1"/>
  <c r="H417" i="1"/>
  <c r="G413" i="1"/>
  <c r="H413" i="1"/>
  <c r="G409" i="1"/>
  <c r="H409" i="1"/>
  <c r="G405" i="1"/>
  <c r="H405" i="1"/>
  <c r="G401" i="1"/>
  <c r="H401" i="1"/>
  <c r="G397" i="1"/>
  <c r="H397" i="1"/>
  <c r="G393" i="1"/>
  <c r="H393" i="1"/>
  <c r="G389" i="1"/>
  <c r="H389" i="1"/>
  <c r="G385" i="1"/>
  <c r="H385" i="1"/>
  <c r="G381" i="1"/>
  <c r="H381" i="1"/>
  <c r="G377" i="1"/>
  <c r="H377" i="1"/>
  <c r="G373" i="1"/>
  <c r="H373" i="1"/>
  <c r="G369" i="1"/>
  <c r="H369" i="1"/>
  <c r="G365" i="1"/>
  <c r="H365" i="1"/>
  <c r="G361" i="1"/>
  <c r="H361" i="1"/>
  <c r="G357" i="1"/>
  <c r="H357" i="1"/>
  <c r="G353" i="1"/>
  <c r="H353" i="1"/>
  <c r="G349" i="1"/>
  <c r="H349" i="1"/>
  <c r="G345" i="1"/>
  <c r="H345" i="1"/>
  <c r="G341" i="1"/>
  <c r="H341" i="1"/>
  <c r="G337" i="1"/>
  <c r="H337" i="1"/>
  <c r="G333" i="1"/>
  <c r="H333" i="1"/>
  <c r="G329" i="1"/>
  <c r="H329" i="1"/>
  <c r="G325" i="1"/>
  <c r="H325" i="1"/>
  <c r="G321" i="1"/>
  <c r="H321" i="1"/>
  <c r="G317" i="1"/>
  <c r="H317" i="1"/>
  <c r="G313" i="1"/>
  <c r="H313" i="1"/>
  <c r="G309" i="1"/>
  <c r="H309" i="1"/>
  <c r="G305" i="1"/>
  <c r="H305" i="1"/>
  <c r="G301" i="1"/>
  <c r="H301" i="1"/>
  <c r="G297" i="1"/>
  <c r="H297" i="1"/>
  <c r="G293" i="1"/>
  <c r="H293" i="1"/>
  <c r="G289" i="1"/>
  <c r="H289" i="1"/>
  <c r="G285" i="1"/>
  <c r="H285" i="1"/>
  <c r="G51" i="1"/>
  <c r="H51" i="1"/>
  <c r="G67" i="1"/>
  <c r="H67" i="1"/>
  <c r="G474" i="1"/>
  <c r="H474" i="1"/>
  <c r="G279" i="1"/>
  <c r="H279" i="1"/>
  <c r="G275" i="1"/>
  <c r="H275" i="1"/>
  <c r="G251" i="1"/>
  <c r="H251" i="1"/>
  <c r="G248" i="1"/>
  <c r="H248" i="1"/>
  <c r="G108" i="1"/>
  <c r="H108" i="1"/>
  <c r="G172" i="1"/>
  <c r="H172" i="1"/>
  <c r="G269" i="1"/>
  <c r="H269" i="1"/>
  <c r="G491" i="1"/>
  <c r="H491" i="1"/>
  <c r="G181" i="1"/>
  <c r="H181" i="1"/>
  <c r="G48" i="1"/>
  <c r="H48" i="1"/>
  <c r="G75" i="1"/>
  <c r="H75" i="1"/>
  <c r="G208" i="1"/>
  <c r="H208" i="1"/>
  <c r="G254" i="1"/>
  <c r="H254" i="1"/>
  <c r="G244" i="1"/>
  <c r="H244" i="1"/>
  <c r="G137" i="1"/>
  <c r="H137" i="1"/>
  <c r="G492" i="1"/>
  <c r="H492" i="1"/>
  <c r="G249" i="1"/>
  <c r="H249" i="1"/>
  <c r="G242" i="1"/>
  <c r="H242" i="1"/>
  <c r="G110" i="1"/>
  <c r="H110" i="1"/>
  <c r="G195" i="1"/>
  <c r="H195" i="1"/>
  <c r="G106" i="1"/>
  <c r="H106" i="1"/>
  <c r="G52" i="1"/>
  <c r="H52" i="1"/>
  <c r="G56" i="1"/>
  <c r="H56" i="1"/>
  <c r="G461" i="1"/>
  <c r="H461" i="1"/>
  <c r="G154" i="1"/>
  <c r="H154" i="1"/>
  <c r="G50" i="1"/>
  <c r="H50" i="1"/>
  <c r="G446" i="1"/>
  <c r="H446" i="1"/>
  <c r="G430" i="1"/>
  <c r="H430" i="1"/>
  <c r="G414" i="1"/>
  <c r="H414" i="1"/>
  <c r="G402" i="1"/>
  <c r="H402" i="1"/>
  <c r="G394" i="1"/>
  <c r="H394" i="1"/>
  <c r="G382" i="1"/>
  <c r="H382" i="1"/>
  <c r="G366" i="1"/>
  <c r="H366" i="1"/>
  <c r="G215" i="1"/>
  <c r="H215" i="1"/>
  <c r="G273" i="1"/>
  <c r="H273" i="1"/>
  <c r="G76" i="1"/>
  <c r="H76" i="1"/>
  <c r="G130" i="1"/>
  <c r="H130" i="1"/>
  <c r="G270" i="1"/>
  <c r="H270" i="1"/>
  <c r="G23" i="1"/>
  <c r="H23" i="1"/>
  <c r="G236" i="1"/>
  <c r="H236" i="1"/>
  <c r="G207" i="1"/>
  <c r="H207" i="1"/>
  <c r="G218" i="1"/>
  <c r="H218" i="1"/>
  <c r="G38" i="1"/>
  <c r="H38" i="1"/>
  <c r="G114" i="1"/>
  <c r="H114" i="1"/>
  <c r="G140" i="1"/>
  <c r="H140" i="1"/>
  <c r="G125" i="1"/>
  <c r="H125" i="1"/>
  <c r="G465" i="1"/>
  <c r="H465" i="1"/>
  <c r="G127" i="1"/>
  <c r="H127" i="1"/>
  <c r="G60" i="1"/>
  <c r="H60" i="1"/>
  <c r="G267" i="1"/>
  <c r="H267" i="1"/>
  <c r="G206" i="1"/>
  <c r="H206" i="1"/>
  <c r="G202" i="1"/>
  <c r="H202" i="1"/>
  <c r="G484" i="1"/>
  <c r="H484" i="1"/>
  <c r="G501" i="1"/>
  <c r="H501" i="1"/>
  <c r="G43" i="1"/>
  <c r="H43" i="1"/>
  <c r="G27" i="1"/>
  <c r="H27" i="1"/>
  <c r="G200" i="1"/>
  <c r="H200" i="1"/>
  <c r="G147" i="1"/>
  <c r="H147" i="1"/>
  <c r="G102" i="1"/>
  <c r="H102" i="1"/>
  <c r="G170" i="1"/>
  <c r="H170" i="1"/>
  <c r="G152" i="1"/>
  <c r="H152" i="1"/>
  <c r="G247" i="1"/>
  <c r="H247" i="1"/>
  <c r="G220" i="1"/>
  <c r="H220" i="1"/>
  <c r="G167" i="1"/>
  <c r="H167" i="1"/>
  <c r="G238" i="1"/>
  <c r="H238" i="1"/>
  <c r="G53" i="1"/>
  <c r="H53" i="1"/>
  <c r="G93" i="1"/>
  <c r="H93" i="1"/>
  <c r="G160" i="1"/>
  <c r="H160" i="1"/>
  <c r="G41" i="1"/>
  <c r="H41" i="1"/>
  <c r="G129" i="1"/>
  <c r="H129" i="1"/>
  <c r="G112" i="1"/>
  <c r="H112" i="1"/>
  <c r="G211" i="1"/>
  <c r="H211" i="1"/>
  <c r="G204" i="1"/>
  <c r="H204" i="1"/>
  <c r="G97" i="1"/>
  <c r="H97" i="1"/>
  <c r="G271" i="1"/>
  <c r="H271" i="1"/>
  <c r="G55" i="1"/>
  <c r="H55" i="1"/>
  <c r="G499" i="1"/>
  <c r="H499" i="1"/>
  <c r="G99" i="1"/>
  <c r="H99" i="1"/>
  <c r="G490" i="1"/>
  <c r="H490" i="1"/>
  <c r="G217" i="1"/>
  <c r="H217" i="1"/>
  <c r="G488" i="1"/>
  <c r="H488" i="1"/>
  <c r="G92" i="1"/>
  <c r="H92" i="1"/>
  <c r="G148" i="1"/>
  <c r="H148" i="1"/>
  <c r="G272" i="1"/>
  <c r="H272" i="1"/>
  <c r="G96" i="1"/>
  <c r="H96" i="1"/>
  <c r="G226" i="1"/>
  <c r="H226" i="1"/>
  <c r="G263" i="1"/>
  <c r="H263" i="1"/>
  <c r="G197" i="1"/>
  <c r="H197" i="1"/>
  <c r="G31" i="1"/>
  <c r="H31" i="1"/>
  <c r="G83" i="1"/>
  <c r="H83" i="1"/>
  <c r="G163" i="1"/>
  <c r="H163" i="1"/>
  <c r="G144" i="1"/>
  <c r="H144" i="1"/>
  <c r="G500" i="1"/>
  <c r="H500" i="1"/>
  <c r="G234" i="1"/>
  <c r="H234" i="1"/>
  <c r="G486" i="1"/>
  <c r="H486" i="1"/>
  <c r="G232" i="1"/>
  <c r="H232" i="1"/>
  <c r="G98" i="1"/>
  <c r="H98" i="1"/>
  <c r="G25" i="1"/>
  <c r="H25" i="1"/>
  <c r="G133" i="1"/>
  <c r="H133" i="1"/>
  <c r="G224" i="1"/>
  <c r="H224" i="1"/>
  <c r="G30" i="1"/>
  <c r="H30" i="1"/>
  <c r="G497" i="1"/>
  <c r="H497" i="1"/>
  <c r="G71" i="1"/>
  <c r="H71" i="1"/>
  <c r="G100" i="1"/>
  <c r="H100" i="1"/>
  <c r="G26" i="1"/>
  <c r="H26" i="1"/>
  <c r="G117" i="1"/>
  <c r="H117" i="1"/>
  <c r="G456" i="1"/>
  <c r="H456" i="1"/>
  <c r="G452" i="1"/>
  <c r="H452" i="1"/>
  <c r="G448" i="1"/>
  <c r="H448" i="1"/>
  <c r="G444" i="1"/>
  <c r="H444" i="1"/>
  <c r="G440" i="1"/>
  <c r="H440" i="1"/>
  <c r="G436" i="1"/>
  <c r="H436" i="1"/>
  <c r="G432" i="1"/>
  <c r="H432" i="1"/>
  <c r="G428" i="1"/>
  <c r="H428" i="1"/>
  <c r="G424" i="1"/>
  <c r="H424" i="1"/>
  <c r="G420" i="1"/>
  <c r="H420" i="1"/>
  <c r="G416" i="1"/>
  <c r="H416" i="1"/>
  <c r="G412" i="1"/>
  <c r="H412" i="1"/>
  <c r="G408" i="1"/>
  <c r="H408" i="1"/>
  <c r="G404" i="1"/>
  <c r="H404" i="1"/>
  <c r="G400" i="1"/>
  <c r="H400" i="1"/>
  <c r="G396" i="1"/>
  <c r="H396" i="1"/>
  <c r="G392" i="1"/>
  <c r="H392" i="1"/>
  <c r="G388" i="1"/>
  <c r="H388" i="1"/>
  <c r="G384" i="1"/>
  <c r="H384" i="1"/>
  <c r="G380" i="1"/>
  <c r="H380" i="1"/>
  <c r="G376" i="1"/>
  <c r="H376" i="1"/>
  <c r="G372" i="1"/>
  <c r="H372" i="1"/>
  <c r="G368" i="1"/>
  <c r="H368" i="1"/>
  <c r="G364" i="1"/>
  <c r="H364" i="1"/>
  <c r="G360" i="1"/>
  <c r="H360" i="1"/>
  <c r="G356" i="1"/>
  <c r="H356" i="1"/>
  <c r="G352" i="1"/>
  <c r="H352" i="1"/>
  <c r="G348" i="1"/>
  <c r="H348" i="1"/>
  <c r="G344" i="1"/>
  <c r="H344" i="1"/>
  <c r="G340" i="1"/>
  <c r="H340" i="1"/>
  <c r="G336" i="1"/>
  <c r="H336" i="1"/>
  <c r="G332" i="1"/>
  <c r="H332" i="1"/>
  <c r="G328" i="1"/>
  <c r="H328" i="1"/>
  <c r="G324" i="1"/>
  <c r="H324" i="1"/>
  <c r="G320" i="1"/>
  <c r="H320" i="1"/>
  <c r="G316" i="1"/>
  <c r="H316" i="1"/>
  <c r="G312" i="1"/>
  <c r="H312" i="1"/>
  <c r="G308" i="1"/>
  <c r="H308" i="1"/>
  <c r="G304" i="1"/>
  <c r="H304" i="1"/>
  <c r="G300" i="1"/>
  <c r="H300" i="1"/>
  <c r="G296" i="1"/>
  <c r="H296" i="1"/>
  <c r="G292" i="1"/>
  <c r="H292" i="1"/>
  <c r="G288" i="1"/>
  <c r="H288" i="1"/>
  <c r="G284" i="1"/>
  <c r="H284" i="1"/>
  <c r="G189" i="1"/>
  <c r="H189" i="1"/>
  <c r="G65" i="1"/>
  <c r="H65" i="1"/>
  <c r="G59" i="1"/>
  <c r="H59" i="1"/>
  <c r="G278" i="1"/>
  <c r="H278" i="1"/>
  <c r="G274" i="1"/>
  <c r="H274" i="1"/>
  <c r="G107" i="1"/>
  <c r="H107" i="1"/>
  <c r="G227" i="1"/>
  <c r="H227" i="1"/>
  <c r="G463" i="1"/>
  <c r="H463" i="1"/>
  <c r="G62" i="1"/>
  <c r="H62" i="1"/>
  <c r="G22" i="1"/>
  <c r="H22" i="1"/>
  <c r="G90" i="1"/>
  <c r="H90" i="1"/>
  <c r="G151" i="1"/>
  <c r="H151" i="1"/>
  <c r="G487" i="1"/>
  <c r="H487" i="1"/>
  <c r="G196" i="1"/>
  <c r="H196" i="1"/>
  <c r="G241" i="1"/>
  <c r="H241" i="1"/>
  <c r="G182" i="1"/>
  <c r="H182" i="1"/>
  <c r="G73" i="1"/>
  <c r="H73" i="1"/>
  <c r="G260" i="1"/>
  <c r="H260" i="1"/>
  <c r="G145" i="1"/>
  <c r="H145" i="1"/>
  <c r="G82" i="1"/>
  <c r="H82" i="1"/>
  <c r="G462" i="1"/>
  <c r="H462" i="1"/>
  <c r="G243" i="1"/>
  <c r="H243" i="1"/>
  <c r="G89" i="1"/>
  <c r="H89" i="1"/>
  <c r="G203" i="1"/>
  <c r="H203" i="1"/>
  <c r="G246" i="1"/>
  <c r="H246" i="1"/>
  <c r="G165" i="1"/>
  <c r="H165" i="1"/>
  <c r="G178" i="1"/>
  <c r="H178" i="1"/>
  <c r="G498" i="1"/>
  <c r="H498" i="1"/>
  <c r="G454" i="1"/>
  <c r="H454" i="1"/>
  <c r="G442" i="1"/>
  <c r="H442" i="1"/>
  <c r="G426" i="1"/>
  <c r="H426" i="1"/>
  <c r="G418" i="1"/>
  <c r="H418" i="1"/>
  <c r="G406" i="1"/>
  <c r="H406" i="1"/>
  <c r="G390" i="1"/>
  <c r="H390" i="1"/>
  <c r="G378" i="1"/>
  <c r="H378" i="1"/>
  <c r="G370" i="1"/>
  <c r="H370" i="1"/>
  <c r="G120" i="1"/>
  <c r="H120" i="1"/>
  <c r="G185" i="1"/>
  <c r="H185" i="1"/>
  <c r="G155" i="1"/>
  <c r="H155" i="1"/>
  <c r="G183" i="1"/>
  <c r="H183" i="1"/>
  <c r="G186" i="1"/>
  <c r="H186" i="1"/>
  <c r="G84" i="1"/>
  <c r="H84" i="1"/>
  <c r="G174" i="1"/>
  <c r="H174" i="1"/>
  <c r="G458" i="1"/>
  <c r="H458" i="1"/>
  <c r="G119" i="1"/>
  <c r="H119" i="1"/>
  <c r="G268" i="1"/>
  <c r="H268" i="1"/>
  <c r="G141" i="1"/>
  <c r="H141" i="1"/>
  <c r="G480" i="1"/>
  <c r="H480" i="1"/>
  <c r="G230" i="1"/>
  <c r="H230" i="1"/>
  <c r="G494" i="1"/>
  <c r="H494" i="1"/>
  <c r="G136" i="1"/>
  <c r="H136" i="1"/>
  <c r="G253" i="1"/>
  <c r="H253" i="1"/>
  <c r="G146" i="1"/>
  <c r="H146" i="1"/>
  <c r="G157" i="1"/>
  <c r="H157" i="1"/>
  <c r="G483" i="1"/>
  <c r="H483" i="1"/>
  <c r="G121" i="1"/>
  <c r="H121" i="1"/>
  <c r="G150" i="1"/>
  <c r="H150" i="1"/>
  <c r="G469" i="1"/>
  <c r="H469" i="1"/>
  <c r="G88" i="1"/>
  <c r="H88" i="1"/>
  <c r="G153" i="1"/>
  <c r="H153" i="1"/>
  <c r="G156" i="1"/>
  <c r="H156" i="1"/>
  <c r="G481" i="1"/>
  <c r="H481" i="1"/>
  <c r="G86" i="1"/>
  <c r="H86" i="1"/>
  <c r="G235" i="1"/>
  <c r="H235" i="1"/>
  <c r="G258" i="1"/>
  <c r="H258" i="1"/>
  <c r="G194" i="1"/>
  <c r="H194" i="1"/>
  <c r="G479" i="1"/>
  <c r="H479" i="1"/>
  <c r="G72" i="1"/>
  <c r="H72" i="1"/>
  <c r="G109" i="1"/>
  <c r="H109" i="1"/>
  <c r="G237" i="1"/>
  <c r="H237" i="1"/>
  <c r="G128" i="1"/>
  <c r="H128" i="1"/>
  <c r="G45" i="1"/>
  <c r="H45" i="1"/>
  <c r="G470" i="1"/>
  <c r="H470" i="1"/>
  <c r="G80" i="1"/>
  <c r="H80" i="1"/>
  <c r="G95" i="1"/>
  <c r="H95" i="1"/>
  <c r="G180" i="1"/>
  <c r="H180" i="1"/>
  <c r="G475" i="1"/>
  <c r="H475" i="1"/>
  <c r="G161" i="1"/>
  <c r="H161" i="1"/>
  <c r="G36" i="1"/>
  <c r="H36" i="1"/>
  <c r="G134" i="1"/>
  <c r="H134" i="1"/>
  <c r="G173" i="1"/>
  <c r="H173" i="1"/>
  <c r="G264" i="1"/>
  <c r="H264" i="1"/>
  <c r="G489" i="1"/>
  <c r="H489" i="1"/>
  <c r="G91" i="1"/>
  <c r="H91" i="1"/>
  <c r="G37" i="1"/>
  <c r="H37" i="1"/>
  <c r="G464" i="1"/>
  <c r="H464" i="1"/>
  <c r="G169" i="1"/>
  <c r="H169" i="1"/>
  <c r="G184" i="1"/>
  <c r="H184" i="1"/>
  <c r="G138" i="1"/>
  <c r="H138" i="1"/>
  <c r="G81" i="1"/>
  <c r="H81" i="1"/>
  <c r="G256" i="1"/>
  <c r="H256" i="1"/>
  <c r="G459" i="1"/>
  <c r="H459" i="1"/>
  <c r="G214" i="1"/>
  <c r="H214" i="1"/>
  <c r="G143" i="1"/>
  <c r="H143" i="1"/>
  <c r="G229" i="1"/>
  <c r="H229" i="1"/>
  <c r="G192" i="1"/>
  <c r="H192" i="1"/>
  <c r="G40" i="1"/>
  <c r="H40" i="1"/>
  <c r="G198" i="1"/>
  <c r="H198" i="1"/>
  <c r="G35" i="1"/>
  <c r="H35" i="1"/>
  <c r="G70" i="1"/>
  <c r="H70" i="1"/>
  <c r="G205" i="1"/>
  <c r="H205" i="1"/>
  <c r="G168" i="1"/>
  <c r="H168" i="1"/>
  <c r="G94" i="1"/>
  <c r="H94" i="1"/>
  <c r="G61" i="1"/>
  <c r="H61" i="1"/>
  <c r="G261" i="1"/>
  <c r="H261" i="1"/>
  <c r="G142" i="1"/>
  <c r="H142" i="1"/>
  <c r="G79" i="1"/>
  <c r="H79" i="1"/>
  <c r="G58" i="1"/>
  <c r="H58" i="1"/>
  <c r="G455" i="1"/>
  <c r="H455" i="1"/>
  <c r="G451" i="1"/>
  <c r="H451" i="1"/>
  <c r="G447" i="1"/>
  <c r="H447" i="1"/>
  <c r="G443" i="1"/>
  <c r="H443" i="1"/>
  <c r="G439" i="1"/>
  <c r="H439" i="1"/>
  <c r="G435" i="1"/>
  <c r="H435" i="1"/>
  <c r="G431" i="1"/>
  <c r="H431" i="1"/>
  <c r="G427" i="1"/>
  <c r="H427" i="1"/>
  <c r="G423" i="1"/>
  <c r="H423" i="1"/>
  <c r="G419" i="1"/>
  <c r="H419" i="1"/>
  <c r="G415" i="1"/>
  <c r="H415" i="1"/>
  <c r="G411" i="1"/>
  <c r="H411" i="1"/>
  <c r="G407" i="1"/>
  <c r="H407" i="1"/>
  <c r="G403" i="1"/>
  <c r="H403" i="1"/>
  <c r="G399" i="1"/>
  <c r="H399" i="1"/>
  <c r="G395" i="1"/>
  <c r="H395" i="1"/>
  <c r="G391" i="1"/>
  <c r="H391" i="1"/>
  <c r="G387" i="1"/>
  <c r="H387" i="1"/>
  <c r="G383" i="1"/>
  <c r="H383" i="1"/>
  <c r="G379" i="1"/>
  <c r="H379" i="1"/>
  <c r="G375" i="1"/>
  <c r="H375" i="1"/>
  <c r="G371" i="1"/>
  <c r="H371" i="1"/>
  <c r="G367" i="1"/>
  <c r="H367" i="1"/>
  <c r="G363" i="1"/>
  <c r="H363" i="1"/>
  <c r="G359" i="1"/>
  <c r="H359" i="1"/>
  <c r="G355" i="1"/>
  <c r="H355" i="1"/>
  <c r="G351" i="1"/>
  <c r="H351" i="1"/>
  <c r="G347" i="1"/>
  <c r="H347" i="1"/>
  <c r="G343" i="1"/>
  <c r="H343" i="1"/>
  <c r="G339" i="1"/>
  <c r="H339" i="1"/>
  <c r="G335" i="1"/>
  <c r="H335" i="1"/>
  <c r="G331" i="1"/>
  <c r="H331" i="1"/>
  <c r="G327" i="1"/>
  <c r="H327" i="1"/>
  <c r="G323" i="1"/>
  <c r="H323" i="1"/>
  <c r="G319" i="1"/>
  <c r="H319" i="1"/>
  <c r="G315" i="1"/>
  <c r="H315" i="1"/>
  <c r="G311" i="1"/>
  <c r="H311" i="1"/>
  <c r="G307" i="1"/>
  <c r="H307" i="1"/>
  <c r="G303" i="1"/>
  <c r="H303" i="1"/>
  <c r="G299" i="1"/>
  <c r="H299" i="1"/>
  <c r="G295" i="1"/>
  <c r="H295" i="1"/>
  <c r="G291" i="1"/>
  <c r="H291" i="1"/>
  <c r="G287" i="1"/>
  <c r="H287" i="1"/>
  <c r="G283" i="1"/>
  <c r="H283" i="1"/>
  <c r="G159" i="1"/>
  <c r="H159" i="1"/>
  <c r="G139" i="1"/>
  <c r="H139" i="1"/>
  <c r="G281" i="1"/>
  <c r="H281" i="1"/>
  <c r="G277" i="1"/>
  <c r="H277" i="1"/>
  <c r="G21" i="1"/>
  <c r="H21" i="1"/>
  <c r="Q11" i="5" l="1"/>
  <c r="Q13" i="5"/>
  <c r="Q15" i="5"/>
  <c r="Q17" i="5"/>
  <c r="Q21" i="5"/>
  <c r="Q25" i="5"/>
  <c r="Q29" i="5"/>
  <c r="Q12" i="5"/>
  <c r="Q14" i="5"/>
  <c r="Q16" i="5"/>
  <c r="Q18" i="5"/>
  <c r="Q20" i="5"/>
  <c r="Q22" i="5"/>
  <c r="Q24" i="5"/>
  <c r="Q26" i="5"/>
  <c r="Q28" i="5"/>
  <c r="Q30" i="5"/>
  <c r="Q19" i="5"/>
  <c r="Q23" i="5"/>
  <c r="Q27" i="5"/>
  <c r="Q10" i="5"/>
  <c r="I10" i="5"/>
  <c r="I16" i="5"/>
  <c r="I20" i="5"/>
  <c r="I24" i="5"/>
  <c r="I28" i="5"/>
  <c r="I11" i="5"/>
  <c r="I13" i="5"/>
  <c r="I15" i="5"/>
  <c r="I17" i="5"/>
  <c r="I19" i="5"/>
  <c r="I21" i="5"/>
  <c r="I23" i="5"/>
  <c r="I25" i="5"/>
  <c r="I27" i="5"/>
  <c r="I29" i="5"/>
  <c r="I12" i="5"/>
  <c r="I14" i="5"/>
  <c r="I18" i="5"/>
  <c r="I22" i="5"/>
  <c r="I26" i="5"/>
  <c r="I30" i="5"/>
  <c r="F29" i="5"/>
  <c r="H29" i="5" a="1"/>
  <c r="H29" i="5" s="1"/>
  <c r="F30" i="5"/>
  <c r="K30" i="5"/>
  <c r="M30" i="5"/>
  <c r="O30" i="5"/>
  <c r="S30" i="5"/>
  <c r="J29" i="5"/>
  <c r="L29" i="5"/>
  <c r="N29" i="5"/>
  <c r="P29" i="5"/>
  <c r="R29" i="5"/>
  <c r="E30" i="5"/>
  <c r="G30" i="5"/>
  <c r="J30" i="5"/>
  <c r="L30" i="5"/>
  <c r="N30" i="5"/>
  <c r="P30" i="5"/>
  <c r="R30" i="5"/>
  <c r="K29" i="5"/>
  <c r="M29" i="5"/>
  <c r="O29" i="5"/>
  <c r="S29" i="5"/>
  <c r="E29" i="5"/>
  <c r="G29" i="5"/>
  <c r="H30" i="5" a="1"/>
  <c r="H30" i="5" s="1"/>
  <c r="H10" i="5" a="1"/>
  <c r="H10" i="5" s="1"/>
  <c r="H14" i="5" a="1"/>
  <c r="H14" i="5" s="1"/>
  <c r="H18" i="5" a="1"/>
  <c r="H18" i="5" s="1"/>
  <c r="H22" i="5" a="1"/>
  <c r="H22" i="5" s="1"/>
  <c r="H13" i="5" a="1"/>
  <c r="H13" i="5" s="1"/>
  <c r="H17" i="5" a="1"/>
  <c r="H17" i="5" s="1"/>
  <c r="H19" i="5" a="1"/>
  <c r="H19" i="5" s="1"/>
  <c r="H23" i="5" a="1"/>
  <c r="H23" i="5" s="1"/>
  <c r="H27" i="5" a="1"/>
  <c r="H27" i="5" s="1"/>
  <c r="H11" i="5" a="1"/>
  <c r="H11" i="5" s="1"/>
  <c r="H15" i="5" a="1"/>
  <c r="H15" i="5" s="1"/>
  <c r="H21" i="5" a="1"/>
  <c r="H21" i="5" s="1"/>
  <c r="H25" i="5" a="1"/>
  <c r="H25" i="5" s="1"/>
  <c r="H28" i="5" a="1"/>
  <c r="H28" i="5" s="1"/>
  <c r="H12" i="5" a="1"/>
  <c r="H12" i="5" s="1"/>
  <c r="H16" i="5" a="1"/>
  <c r="H16" i="5" s="1"/>
  <c r="H20" i="5" a="1"/>
  <c r="H20" i="5" s="1"/>
  <c r="H24" i="5" a="1"/>
  <c r="H24" i="5" s="1"/>
  <c r="H26" i="5" a="1"/>
  <c r="H26" i="5" s="1"/>
  <c r="S10" i="5"/>
  <c r="S14" i="5"/>
  <c r="S18" i="5"/>
  <c r="S22" i="5"/>
  <c r="S26" i="5"/>
  <c r="S11" i="5"/>
  <c r="S15" i="5"/>
  <c r="S19" i="5"/>
  <c r="S23" i="5"/>
  <c r="S27" i="5"/>
  <c r="S12" i="5"/>
  <c r="S16" i="5"/>
  <c r="S20" i="5"/>
  <c r="S24" i="5"/>
  <c r="S28" i="5"/>
  <c r="S13" i="5"/>
  <c r="S17" i="5"/>
  <c r="S21" i="5"/>
  <c r="S25" i="5"/>
  <c r="R10" i="5"/>
  <c r="R14" i="5"/>
  <c r="R18" i="5"/>
  <c r="R22" i="5"/>
  <c r="R26" i="5"/>
  <c r="R13" i="5"/>
  <c r="R25" i="5"/>
  <c r="R11" i="5"/>
  <c r="R15" i="5"/>
  <c r="R19" i="5"/>
  <c r="R23" i="5"/>
  <c r="R27" i="5"/>
  <c r="R21" i="5"/>
  <c r="R12" i="5"/>
  <c r="R16" i="5"/>
  <c r="R20" i="5"/>
  <c r="R24" i="5"/>
  <c r="R28" i="5"/>
  <c r="R17" i="5"/>
  <c r="P10" i="5"/>
  <c r="P14" i="5"/>
  <c r="P18" i="5"/>
  <c r="P22" i="5"/>
  <c r="P26" i="5"/>
  <c r="P21" i="5"/>
  <c r="P25" i="5"/>
  <c r="P11" i="5"/>
  <c r="P15" i="5"/>
  <c r="P19" i="5"/>
  <c r="P23" i="5"/>
  <c r="P27" i="5"/>
  <c r="P17" i="5"/>
  <c r="P12" i="5"/>
  <c r="P16" i="5"/>
  <c r="P20" i="5"/>
  <c r="P24" i="5"/>
  <c r="P28" i="5"/>
  <c r="P13" i="5"/>
  <c r="N10" i="5"/>
  <c r="N14" i="5"/>
  <c r="N18" i="5"/>
  <c r="N22" i="5"/>
  <c r="N26" i="5"/>
  <c r="N13" i="5"/>
  <c r="N11" i="5"/>
  <c r="N15" i="5"/>
  <c r="N19" i="5"/>
  <c r="N23" i="5"/>
  <c r="N27" i="5"/>
  <c r="N21" i="5"/>
  <c r="N12" i="5"/>
  <c r="N16" i="5"/>
  <c r="N20" i="5"/>
  <c r="N24" i="5"/>
  <c r="N28" i="5"/>
  <c r="N17" i="5"/>
  <c r="N25" i="5"/>
  <c r="O10" i="5"/>
  <c r="O14" i="5"/>
  <c r="O18" i="5"/>
  <c r="O22" i="5"/>
  <c r="O26" i="5"/>
  <c r="O21" i="5"/>
  <c r="O11" i="5"/>
  <c r="O15" i="5"/>
  <c r="O19" i="5"/>
  <c r="O23" i="5"/>
  <c r="O27" i="5"/>
  <c r="O17" i="5"/>
  <c r="O12" i="5"/>
  <c r="O16" i="5"/>
  <c r="O20" i="5"/>
  <c r="O24" i="5"/>
  <c r="O28" i="5"/>
  <c r="O13" i="5"/>
  <c r="O25" i="5"/>
  <c r="M10" i="5"/>
  <c r="M14" i="5"/>
  <c r="M18" i="5"/>
  <c r="M22" i="5"/>
  <c r="M26" i="5"/>
  <c r="M21" i="5"/>
  <c r="M11" i="5"/>
  <c r="M15" i="5"/>
  <c r="M19" i="5"/>
  <c r="M23" i="5"/>
  <c r="M27" i="5"/>
  <c r="M17" i="5"/>
  <c r="M12" i="5"/>
  <c r="M16" i="5"/>
  <c r="M20" i="5"/>
  <c r="M24" i="5"/>
  <c r="M28" i="5"/>
  <c r="M13" i="5"/>
  <c r="M25" i="5"/>
  <c r="J10" i="5"/>
  <c r="J14" i="5"/>
  <c r="J18" i="5"/>
  <c r="J22" i="5"/>
  <c r="J26" i="5"/>
  <c r="J21" i="5"/>
  <c r="J11" i="5"/>
  <c r="J15" i="5"/>
  <c r="J19" i="5"/>
  <c r="J23" i="5"/>
  <c r="J27" i="5"/>
  <c r="J17" i="5"/>
  <c r="J25" i="5"/>
  <c r="J12" i="5"/>
  <c r="J16" i="5"/>
  <c r="J20" i="5"/>
  <c r="J24" i="5"/>
  <c r="J28" i="5"/>
  <c r="J13" i="5"/>
  <c r="K10" i="5"/>
  <c r="K14" i="5"/>
  <c r="K18" i="5"/>
  <c r="K22" i="5"/>
  <c r="K26" i="5"/>
  <c r="K13" i="5"/>
  <c r="K11" i="5"/>
  <c r="K15" i="5"/>
  <c r="K19" i="5"/>
  <c r="K23" i="5"/>
  <c r="K27" i="5"/>
  <c r="K17" i="5"/>
  <c r="K25" i="5"/>
  <c r="K12" i="5"/>
  <c r="K16" i="5"/>
  <c r="K20" i="5"/>
  <c r="K24" i="5"/>
  <c r="K28" i="5"/>
  <c r="K21" i="5"/>
  <c r="L10" i="5"/>
  <c r="L14" i="5"/>
  <c r="L18" i="5"/>
  <c r="L22" i="5"/>
  <c r="L26" i="5"/>
  <c r="L17" i="5"/>
  <c r="L21" i="5"/>
  <c r="L25" i="5"/>
  <c r="L11" i="5"/>
  <c r="L15" i="5"/>
  <c r="L19" i="5"/>
  <c r="L23" i="5"/>
  <c r="L27" i="5"/>
  <c r="L13" i="5"/>
  <c r="L12" i="5"/>
  <c r="L16" i="5"/>
  <c r="L20" i="5"/>
  <c r="L24" i="5"/>
  <c r="L28" i="5"/>
  <c r="G10" i="5"/>
  <c r="G14" i="5"/>
  <c r="G18" i="5"/>
  <c r="G22" i="5"/>
  <c r="G26" i="5"/>
  <c r="G21" i="5"/>
  <c r="G25" i="5"/>
  <c r="G11" i="5"/>
  <c r="G15" i="5"/>
  <c r="G19" i="5"/>
  <c r="G23" i="5"/>
  <c r="G27" i="5"/>
  <c r="G17" i="5"/>
  <c r="G12" i="5"/>
  <c r="G16" i="5"/>
  <c r="G20" i="5"/>
  <c r="G24" i="5"/>
  <c r="G28" i="5"/>
  <c r="G13" i="5"/>
  <c r="F10" i="5"/>
  <c r="F14" i="5"/>
  <c r="F18" i="5"/>
  <c r="F22" i="5"/>
  <c r="F26" i="5"/>
  <c r="F21" i="5"/>
  <c r="F11" i="5"/>
  <c r="F15" i="5"/>
  <c r="F19" i="5"/>
  <c r="F23" i="5"/>
  <c r="F27" i="5"/>
  <c r="F17" i="5"/>
  <c r="F12" i="5"/>
  <c r="F16" i="5"/>
  <c r="F20" i="5"/>
  <c r="F24" i="5"/>
  <c r="F28" i="5"/>
  <c r="F13" i="5"/>
  <c r="F25" i="5"/>
  <c r="E10" i="5"/>
  <c r="E14" i="5"/>
  <c r="E18" i="5"/>
  <c r="E22" i="5"/>
  <c r="E26" i="5"/>
  <c r="E21" i="5"/>
  <c r="E11" i="5"/>
  <c r="E15" i="5"/>
  <c r="E19" i="5"/>
  <c r="E23" i="5"/>
  <c r="E27" i="5"/>
  <c r="E13" i="5"/>
  <c r="E12" i="5"/>
  <c r="E16" i="5"/>
  <c r="E20" i="5"/>
  <c r="E24" i="5"/>
  <c r="E28" i="5"/>
  <c r="E17" i="5"/>
  <c r="E25" i="5"/>
  <c r="C30" i="5" l="1"/>
  <c r="C29" i="5"/>
  <c r="D748" i="1"/>
  <c r="D752" i="1"/>
  <c r="D756" i="1"/>
  <c r="D760" i="1"/>
  <c r="D764" i="1"/>
  <c r="D768" i="1"/>
  <c r="D772" i="1"/>
  <c r="D776" i="1"/>
  <c r="D780" i="1"/>
  <c r="D784" i="1"/>
  <c r="D788" i="1"/>
  <c r="D792" i="1"/>
  <c r="D796" i="1"/>
  <c r="D800" i="1"/>
  <c r="D804" i="1"/>
  <c r="D808" i="1"/>
  <c r="D812" i="1"/>
  <c r="D816" i="1"/>
  <c r="D820" i="1"/>
  <c r="D824" i="1"/>
  <c r="D828" i="1"/>
  <c r="D832" i="1"/>
  <c r="D836" i="1"/>
  <c r="D840" i="1"/>
  <c r="D844" i="1"/>
  <c r="D848" i="1"/>
  <c r="D852" i="1"/>
  <c r="D856" i="1"/>
  <c r="D860" i="1"/>
  <c r="D864" i="1"/>
  <c r="D868" i="1"/>
  <c r="D872" i="1"/>
  <c r="D876" i="1"/>
  <c r="D880" i="1"/>
  <c r="D884" i="1"/>
  <c r="D888" i="1"/>
  <c r="D892" i="1"/>
  <c r="D896" i="1"/>
  <c r="D900" i="1"/>
  <c r="D904" i="1"/>
  <c r="D908" i="1"/>
  <c r="D912" i="1"/>
  <c r="D916" i="1"/>
  <c r="D920" i="1"/>
  <c r="D924" i="1"/>
  <c r="D928" i="1"/>
  <c r="D932" i="1"/>
  <c r="D936" i="1"/>
  <c r="D940" i="1"/>
  <c r="D944" i="1"/>
  <c r="D948" i="1"/>
  <c r="D952" i="1"/>
  <c r="D956" i="1"/>
  <c r="D960" i="1"/>
  <c r="D964" i="1"/>
  <c r="D968" i="1"/>
  <c r="D972" i="1"/>
  <c r="D976" i="1"/>
  <c r="D980" i="1"/>
  <c r="D984" i="1"/>
  <c r="D988" i="1"/>
  <c r="D992" i="1"/>
  <c r="D996" i="1"/>
  <c r="D1000" i="1"/>
  <c r="D1004" i="1"/>
  <c r="D1008" i="1"/>
  <c r="D1012" i="1"/>
  <c r="D1016" i="1"/>
  <c r="D1020" i="1"/>
  <c r="D751" i="1"/>
  <c r="D763" i="1"/>
  <c r="D775" i="1"/>
  <c r="D787" i="1"/>
  <c r="D799" i="1"/>
  <c r="D811" i="1"/>
  <c r="D823" i="1"/>
  <c r="D835" i="1"/>
  <c r="D851" i="1"/>
  <c r="D867" i="1"/>
  <c r="D883" i="1"/>
  <c r="D895" i="1"/>
  <c r="D907" i="1"/>
  <c r="D919" i="1"/>
  <c r="D935" i="1"/>
  <c r="D749" i="1"/>
  <c r="D753" i="1"/>
  <c r="D757" i="1"/>
  <c r="D761" i="1"/>
  <c r="D765" i="1"/>
  <c r="D769" i="1"/>
  <c r="D773" i="1"/>
  <c r="D777" i="1"/>
  <c r="D781" i="1"/>
  <c r="D785" i="1"/>
  <c r="D789" i="1"/>
  <c r="D793" i="1"/>
  <c r="D797" i="1"/>
  <c r="D801" i="1"/>
  <c r="D805" i="1"/>
  <c r="D809" i="1"/>
  <c r="D813" i="1"/>
  <c r="D817" i="1"/>
  <c r="D821" i="1"/>
  <c r="D825" i="1"/>
  <c r="D829" i="1"/>
  <c r="D833" i="1"/>
  <c r="D837" i="1"/>
  <c r="D841" i="1"/>
  <c r="D845" i="1"/>
  <c r="D849" i="1"/>
  <c r="D853" i="1"/>
  <c r="D857" i="1"/>
  <c r="D861" i="1"/>
  <c r="D865" i="1"/>
  <c r="D869" i="1"/>
  <c r="D873" i="1"/>
  <c r="D877" i="1"/>
  <c r="D881" i="1"/>
  <c r="D885" i="1"/>
  <c r="D889" i="1"/>
  <c r="D893" i="1"/>
  <c r="D897" i="1"/>
  <c r="D901" i="1"/>
  <c r="D905" i="1"/>
  <c r="D909" i="1"/>
  <c r="D913" i="1"/>
  <c r="D917" i="1"/>
  <c r="D921" i="1"/>
  <c r="D925" i="1"/>
  <c r="D929" i="1"/>
  <c r="D933" i="1"/>
  <c r="D937" i="1"/>
  <c r="D941" i="1"/>
  <c r="D945" i="1"/>
  <c r="D949" i="1"/>
  <c r="D953" i="1"/>
  <c r="D957" i="1"/>
  <c r="D961" i="1"/>
  <c r="D965" i="1"/>
  <c r="D969" i="1"/>
  <c r="D973" i="1"/>
  <c r="D977" i="1"/>
  <c r="D981" i="1"/>
  <c r="D985" i="1"/>
  <c r="D989" i="1"/>
  <c r="D993" i="1"/>
  <c r="D997" i="1"/>
  <c r="D1001" i="1"/>
  <c r="D1005" i="1"/>
  <c r="D1009" i="1"/>
  <c r="D1013" i="1"/>
  <c r="D1017" i="1"/>
  <c r="D755" i="1"/>
  <c r="D767" i="1"/>
  <c r="D779" i="1"/>
  <c r="D791" i="1"/>
  <c r="D803" i="1"/>
  <c r="D815" i="1"/>
  <c r="D827" i="1"/>
  <c r="D839" i="1"/>
  <c r="D847" i="1"/>
  <c r="D859" i="1"/>
  <c r="D871" i="1"/>
  <c r="D879" i="1"/>
  <c r="D891" i="1"/>
  <c r="D903" i="1"/>
  <c r="D911" i="1"/>
  <c r="D923" i="1"/>
  <c r="D931" i="1"/>
  <c r="D750" i="1"/>
  <c r="D754" i="1"/>
  <c r="D758" i="1"/>
  <c r="D762" i="1"/>
  <c r="D766" i="1"/>
  <c r="D770" i="1"/>
  <c r="D774" i="1"/>
  <c r="D778" i="1"/>
  <c r="D782" i="1"/>
  <c r="D786" i="1"/>
  <c r="D790" i="1"/>
  <c r="D794" i="1"/>
  <c r="D798" i="1"/>
  <c r="D802" i="1"/>
  <c r="D806" i="1"/>
  <c r="D810" i="1"/>
  <c r="D814" i="1"/>
  <c r="D818" i="1"/>
  <c r="D822" i="1"/>
  <c r="D826" i="1"/>
  <c r="D830" i="1"/>
  <c r="D834" i="1"/>
  <c r="D838" i="1"/>
  <c r="D842" i="1"/>
  <c r="D846" i="1"/>
  <c r="D850" i="1"/>
  <c r="D854" i="1"/>
  <c r="D858" i="1"/>
  <c r="D862" i="1"/>
  <c r="D866" i="1"/>
  <c r="D870" i="1"/>
  <c r="D874" i="1"/>
  <c r="D878" i="1"/>
  <c r="D882" i="1"/>
  <c r="D886" i="1"/>
  <c r="D890" i="1"/>
  <c r="D894" i="1"/>
  <c r="D898" i="1"/>
  <c r="D902" i="1"/>
  <c r="D906" i="1"/>
  <c r="D910" i="1"/>
  <c r="D914" i="1"/>
  <c r="D918" i="1"/>
  <c r="D922" i="1"/>
  <c r="D926" i="1"/>
  <c r="D930" i="1"/>
  <c r="D934" i="1"/>
  <c r="D938" i="1"/>
  <c r="D942" i="1"/>
  <c r="D946" i="1"/>
  <c r="D950" i="1"/>
  <c r="D954" i="1"/>
  <c r="D958" i="1"/>
  <c r="D962" i="1"/>
  <c r="D966" i="1"/>
  <c r="D970" i="1"/>
  <c r="D974" i="1"/>
  <c r="D978" i="1"/>
  <c r="D982" i="1"/>
  <c r="D986" i="1"/>
  <c r="D990" i="1"/>
  <c r="D994" i="1"/>
  <c r="D998" i="1"/>
  <c r="D1002" i="1"/>
  <c r="D1006" i="1"/>
  <c r="D1010" i="1"/>
  <c r="D1014" i="1"/>
  <c r="D1018" i="1"/>
  <c r="D747" i="1"/>
  <c r="D759" i="1"/>
  <c r="D771" i="1"/>
  <c r="D783" i="1"/>
  <c r="D795" i="1"/>
  <c r="D807" i="1"/>
  <c r="D819" i="1"/>
  <c r="D831" i="1"/>
  <c r="D843" i="1"/>
  <c r="D855" i="1"/>
  <c r="D863" i="1"/>
  <c r="D875" i="1"/>
  <c r="D887" i="1"/>
  <c r="D899" i="1"/>
  <c r="D915" i="1"/>
  <c r="D927" i="1"/>
  <c r="D951" i="1"/>
  <c r="D967" i="1"/>
  <c r="D983" i="1"/>
  <c r="D999" i="1"/>
  <c r="D1015" i="1"/>
  <c r="D975" i="1"/>
  <c r="D939" i="1"/>
  <c r="D955" i="1"/>
  <c r="D971" i="1"/>
  <c r="D987" i="1"/>
  <c r="D1003" i="1"/>
  <c r="D1019" i="1"/>
  <c r="D943" i="1"/>
  <c r="D991" i="1"/>
  <c r="D1007" i="1"/>
  <c r="D963" i="1"/>
  <c r="D995" i="1"/>
  <c r="D959" i="1"/>
  <c r="D947" i="1"/>
  <c r="D979" i="1"/>
  <c r="D1011" i="1"/>
  <c r="D29" i="5" l="1"/>
  <c r="D30" i="5"/>
  <c r="F23" i="1"/>
  <c r="F39" i="1"/>
  <c r="F55" i="1"/>
  <c r="F71" i="1"/>
  <c r="F87" i="1"/>
  <c r="F103" i="1"/>
  <c r="F119" i="1"/>
  <c r="F135" i="1"/>
  <c r="F151" i="1"/>
  <c r="F167" i="1"/>
  <c r="F183" i="1"/>
  <c r="F199" i="1"/>
  <c r="F215" i="1"/>
  <c r="F231" i="1"/>
  <c r="F247" i="1"/>
  <c r="F263" i="1"/>
  <c r="F279" i="1"/>
  <c r="F295" i="1"/>
  <c r="F311" i="1"/>
  <c r="F327" i="1"/>
  <c r="F343" i="1"/>
  <c r="F359" i="1"/>
  <c r="F36" i="1"/>
  <c r="F52" i="1"/>
  <c r="F68" i="1"/>
  <c r="F84" i="1"/>
  <c r="F100" i="1"/>
  <c r="F116" i="1"/>
  <c r="F132" i="1"/>
  <c r="F148" i="1"/>
  <c r="F164" i="1"/>
  <c r="F180" i="1"/>
  <c r="F196" i="1"/>
  <c r="F212" i="1"/>
  <c r="F228" i="1"/>
  <c r="F244" i="1"/>
  <c r="F260" i="1"/>
  <c r="F276" i="1"/>
  <c r="F292" i="1"/>
  <c r="F308" i="1"/>
  <c r="F324" i="1"/>
  <c r="F340" i="1"/>
  <c r="F356" i="1"/>
  <c r="F50" i="1"/>
  <c r="F82" i="1"/>
  <c r="F114" i="1"/>
  <c r="F146" i="1"/>
  <c r="F178" i="1"/>
  <c r="F210" i="1"/>
  <c r="F242" i="1"/>
  <c r="F274" i="1"/>
  <c r="F306" i="1"/>
  <c r="F338" i="1"/>
  <c r="F365" i="1"/>
  <c r="F381" i="1"/>
  <c r="F397" i="1"/>
  <c r="F413" i="1"/>
  <c r="F429" i="1"/>
  <c r="F445" i="1"/>
  <c r="F461" i="1"/>
  <c r="F477" i="1"/>
  <c r="F493" i="1"/>
  <c r="F509" i="1"/>
  <c r="F525" i="1"/>
  <c r="F45" i="1"/>
  <c r="F77" i="1"/>
  <c r="F109" i="1"/>
  <c r="F141" i="1"/>
  <c r="F173" i="1"/>
  <c r="F205" i="1"/>
  <c r="F237" i="1"/>
  <c r="F269" i="1"/>
  <c r="F301" i="1"/>
  <c r="F333" i="1"/>
  <c r="F362" i="1"/>
  <c r="F378" i="1"/>
  <c r="F394" i="1"/>
  <c r="F410" i="1"/>
  <c r="F426" i="1"/>
  <c r="F442" i="1"/>
  <c r="F458" i="1"/>
  <c r="F474" i="1"/>
  <c r="F490" i="1"/>
  <c r="F506" i="1"/>
  <c r="F522" i="1"/>
  <c r="F27" i="1"/>
  <c r="F43" i="1"/>
  <c r="F59" i="1"/>
  <c r="F75" i="1"/>
  <c r="F91" i="1"/>
  <c r="F107" i="1"/>
  <c r="F123" i="1"/>
  <c r="F139" i="1"/>
  <c r="F155" i="1"/>
  <c r="F171" i="1"/>
  <c r="F187" i="1"/>
  <c r="F203" i="1"/>
  <c r="F219" i="1"/>
  <c r="F235" i="1"/>
  <c r="F251" i="1"/>
  <c r="F267" i="1"/>
  <c r="F283" i="1"/>
  <c r="F299" i="1"/>
  <c r="F315" i="1"/>
  <c r="F331" i="1"/>
  <c r="F347" i="1"/>
  <c r="F24" i="1"/>
  <c r="F40" i="1"/>
  <c r="F56" i="1"/>
  <c r="F72" i="1"/>
  <c r="F88" i="1"/>
  <c r="F104" i="1"/>
  <c r="F120" i="1"/>
  <c r="F136" i="1"/>
  <c r="F152" i="1"/>
  <c r="F168" i="1"/>
  <c r="F184" i="1"/>
  <c r="F200" i="1"/>
  <c r="F216" i="1"/>
  <c r="F232" i="1"/>
  <c r="F248" i="1"/>
  <c r="F264" i="1"/>
  <c r="F280" i="1"/>
  <c r="F296" i="1"/>
  <c r="F312" i="1"/>
  <c r="F328" i="1"/>
  <c r="F344" i="1"/>
  <c r="F26" i="1"/>
  <c r="F58" i="1"/>
  <c r="F90" i="1"/>
  <c r="F122" i="1"/>
  <c r="F154" i="1"/>
  <c r="F186" i="1"/>
  <c r="F218" i="1"/>
  <c r="F250" i="1"/>
  <c r="F282" i="1"/>
  <c r="F314" i="1"/>
  <c r="F346" i="1"/>
  <c r="F369" i="1"/>
  <c r="F385" i="1"/>
  <c r="F401" i="1"/>
  <c r="F417" i="1"/>
  <c r="F433" i="1"/>
  <c r="F449" i="1"/>
  <c r="F465" i="1"/>
  <c r="F481" i="1"/>
  <c r="F497" i="1"/>
  <c r="F513" i="1"/>
  <c r="F529" i="1"/>
  <c r="F53" i="1"/>
  <c r="F85" i="1"/>
  <c r="F117" i="1"/>
  <c r="F149" i="1"/>
  <c r="F181" i="1"/>
  <c r="F213" i="1"/>
  <c r="F245" i="1"/>
  <c r="F277" i="1"/>
  <c r="F309" i="1"/>
  <c r="F341" i="1"/>
  <c r="F366" i="1"/>
  <c r="F382" i="1"/>
  <c r="F398" i="1"/>
  <c r="F414" i="1"/>
  <c r="F430" i="1"/>
  <c r="F446" i="1"/>
  <c r="F462" i="1"/>
  <c r="F478" i="1"/>
  <c r="F494" i="1"/>
  <c r="F510" i="1"/>
  <c r="F526" i="1"/>
  <c r="F31" i="1"/>
  <c r="F47" i="1"/>
  <c r="F63" i="1"/>
  <c r="F79" i="1"/>
  <c r="F95" i="1"/>
  <c r="F111" i="1"/>
  <c r="F127" i="1"/>
  <c r="F143" i="1"/>
  <c r="F159" i="1"/>
  <c r="F175" i="1"/>
  <c r="F191" i="1"/>
  <c r="F207" i="1"/>
  <c r="F223" i="1"/>
  <c r="F239" i="1"/>
  <c r="F255" i="1"/>
  <c r="F271" i="1"/>
  <c r="F287" i="1"/>
  <c r="F303" i="1"/>
  <c r="F319" i="1"/>
  <c r="F335" i="1"/>
  <c r="F351" i="1"/>
  <c r="F28" i="1"/>
  <c r="F44" i="1"/>
  <c r="F60" i="1"/>
  <c r="F76" i="1"/>
  <c r="F92" i="1"/>
  <c r="F108" i="1"/>
  <c r="F124" i="1"/>
  <c r="F140" i="1"/>
  <c r="F156" i="1"/>
  <c r="F172" i="1"/>
  <c r="F188" i="1"/>
  <c r="F204" i="1"/>
  <c r="F220" i="1"/>
  <c r="F236" i="1"/>
  <c r="F252" i="1"/>
  <c r="F268" i="1"/>
  <c r="F284" i="1"/>
  <c r="F300" i="1"/>
  <c r="F316" i="1"/>
  <c r="F332" i="1"/>
  <c r="F348" i="1"/>
  <c r="F34" i="1"/>
  <c r="F66" i="1"/>
  <c r="F98" i="1"/>
  <c r="F130" i="1"/>
  <c r="F162" i="1"/>
  <c r="F194" i="1"/>
  <c r="F226" i="1"/>
  <c r="F258" i="1"/>
  <c r="F290" i="1"/>
  <c r="F322" i="1"/>
  <c r="F354" i="1"/>
  <c r="F373" i="1"/>
  <c r="F389" i="1"/>
  <c r="F405" i="1"/>
  <c r="F421" i="1"/>
  <c r="F437" i="1"/>
  <c r="F453" i="1"/>
  <c r="F469" i="1"/>
  <c r="F485" i="1"/>
  <c r="F501" i="1"/>
  <c r="F517" i="1"/>
  <c r="F29" i="1"/>
  <c r="F61" i="1"/>
  <c r="F93" i="1"/>
  <c r="F125" i="1"/>
  <c r="F157" i="1"/>
  <c r="F189" i="1"/>
  <c r="F221" i="1"/>
  <c r="F253" i="1"/>
  <c r="F285" i="1"/>
  <c r="F317" i="1"/>
  <c r="F349" i="1"/>
  <c r="F370" i="1"/>
  <c r="F386" i="1"/>
  <c r="F402" i="1"/>
  <c r="F418" i="1"/>
  <c r="F434" i="1"/>
  <c r="F450" i="1"/>
  <c r="F466" i="1"/>
  <c r="F482" i="1"/>
  <c r="F498" i="1"/>
  <c r="F514" i="1"/>
  <c r="F530" i="1"/>
  <c r="F35" i="1"/>
  <c r="F51" i="1"/>
  <c r="F67" i="1"/>
  <c r="F83" i="1"/>
  <c r="F99" i="1"/>
  <c r="F115" i="1"/>
  <c r="F131" i="1"/>
  <c r="F147" i="1"/>
  <c r="F163" i="1"/>
  <c r="F179" i="1"/>
  <c r="F195" i="1"/>
  <c r="F211" i="1"/>
  <c r="F227" i="1"/>
  <c r="F243" i="1"/>
  <c r="F259" i="1"/>
  <c r="F275" i="1"/>
  <c r="F291" i="1"/>
  <c r="F307" i="1"/>
  <c r="F323" i="1"/>
  <c r="F339" i="1"/>
  <c r="F355" i="1"/>
  <c r="F32" i="1"/>
  <c r="F48" i="1"/>
  <c r="F64" i="1"/>
  <c r="F80" i="1"/>
  <c r="F96" i="1"/>
  <c r="F112" i="1"/>
  <c r="F128" i="1"/>
  <c r="F144" i="1"/>
  <c r="F160" i="1"/>
  <c r="F176" i="1"/>
  <c r="F192" i="1"/>
  <c r="F208" i="1"/>
  <c r="F224" i="1"/>
  <c r="F240" i="1"/>
  <c r="F256" i="1"/>
  <c r="F272" i="1"/>
  <c r="F288" i="1"/>
  <c r="F304" i="1"/>
  <c r="F320" i="1"/>
  <c r="F336" i="1"/>
  <c r="F352" i="1"/>
  <c r="F42" i="1"/>
  <c r="F74" i="1"/>
  <c r="F106" i="1"/>
  <c r="F138" i="1"/>
  <c r="F170" i="1"/>
  <c r="F202" i="1"/>
  <c r="F234" i="1"/>
  <c r="F266" i="1"/>
  <c r="F298" i="1"/>
  <c r="F330" i="1"/>
  <c r="F361" i="1"/>
  <c r="F377" i="1"/>
  <c r="F393" i="1"/>
  <c r="F409" i="1"/>
  <c r="F425" i="1"/>
  <c r="F441" i="1"/>
  <c r="F457" i="1"/>
  <c r="F473" i="1"/>
  <c r="F489" i="1"/>
  <c r="F505" i="1"/>
  <c r="F521" i="1"/>
  <c r="F37" i="1"/>
  <c r="F69" i="1"/>
  <c r="F101" i="1"/>
  <c r="F133" i="1"/>
  <c r="F165" i="1"/>
  <c r="F197" i="1"/>
  <c r="F229" i="1"/>
  <c r="F261" i="1"/>
  <c r="F293" i="1"/>
  <c r="F325" i="1"/>
  <c r="F357" i="1"/>
  <c r="F374" i="1"/>
  <c r="F390" i="1"/>
  <c r="F406" i="1"/>
  <c r="F422" i="1"/>
  <c r="F438" i="1"/>
  <c r="F454" i="1"/>
  <c r="F470" i="1"/>
  <c r="F486" i="1"/>
  <c r="F502" i="1"/>
  <c r="F518" i="1"/>
  <c r="F22" i="1"/>
  <c r="F30" i="1"/>
  <c r="F62" i="1"/>
  <c r="F94" i="1"/>
  <c r="F126" i="1"/>
  <c r="F158" i="1"/>
  <c r="F190" i="1"/>
  <c r="F222" i="1"/>
  <c r="F254" i="1"/>
  <c r="F286" i="1"/>
  <c r="F318" i="1"/>
  <c r="F350" i="1"/>
  <c r="F371" i="1"/>
  <c r="F387" i="1"/>
  <c r="F403" i="1"/>
  <c r="F419" i="1"/>
  <c r="F25" i="1"/>
  <c r="F153" i="1"/>
  <c r="F281" i="1"/>
  <c r="F384" i="1"/>
  <c r="F440" i="1"/>
  <c r="F472" i="1"/>
  <c r="F504" i="1"/>
  <c r="F534" i="1"/>
  <c r="F550" i="1"/>
  <c r="F566" i="1"/>
  <c r="F582" i="1"/>
  <c r="F598" i="1"/>
  <c r="F614" i="1"/>
  <c r="F630" i="1"/>
  <c r="F646" i="1"/>
  <c r="F662" i="1"/>
  <c r="F678" i="1"/>
  <c r="F694" i="1"/>
  <c r="F710" i="1"/>
  <c r="F726" i="1"/>
  <c r="F742" i="1"/>
  <c r="F758" i="1"/>
  <c r="F177" i="1"/>
  <c r="F353" i="1"/>
  <c r="F436" i="1"/>
  <c r="F479" i="1"/>
  <c r="F523" i="1"/>
  <c r="F548" i="1"/>
  <c r="F569" i="1"/>
  <c r="F591" i="1"/>
  <c r="F612" i="1"/>
  <c r="F633" i="1"/>
  <c r="F655" i="1"/>
  <c r="F676" i="1"/>
  <c r="F697" i="1"/>
  <c r="F719" i="1"/>
  <c r="F740" i="1"/>
  <c r="F761" i="1"/>
  <c r="F777" i="1"/>
  <c r="F793" i="1"/>
  <c r="F809" i="1"/>
  <c r="F825" i="1"/>
  <c r="F841" i="1"/>
  <c r="F857" i="1"/>
  <c r="F873" i="1"/>
  <c r="F889" i="1"/>
  <c r="F905" i="1"/>
  <c r="F921" i="1"/>
  <c r="F937" i="1"/>
  <c r="F953" i="1"/>
  <c r="F969" i="1"/>
  <c r="F985" i="1"/>
  <c r="F1001" i="1"/>
  <c r="F1017" i="1"/>
  <c r="F193" i="1"/>
  <c r="F360" i="1"/>
  <c r="F439" i="1"/>
  <c r="F483" i="1"/>
  <c r="F524" i="1"/>
  <c r="F549" i="1"/>
  <c r="F571" i="1"/>
  <c r="F592" i="1"/>
  <c r="F613" i="1"/>
  <c r="F635" i="1"/>
  <c r="F656" i="1"/>
  <c r="F677" i="1"/>
  <c r="F699" i="1"/>
  <c r="F720" i="1"/>
  <c r="F741" i="1"/>
  <c r="F762" i="1"/>
  <c r="F38" i="1"/>
  <c r="F70" i="1"/>
  <c r="F102" i="1"/>
  <c r="F134" i="1"/>
  <c r="F166" i="1"/>
  <c r="F198" i="1"/>
  <c r="F230" i="1"/>
  <c r="F262" i="1"/>
  <c r="F294" i="1"/>
  <c r="F326" i="1"/>
  <c r="F358" i="1"/>
  <c r="F375" i="1"/>
  <c r="F391" i="1"/>
  <c r="F407" i="1"/>
  <c r="F423" i="1"/>
  <c r="F57" i="1"/>
  <c r="F185" i="1"/>
  <c r="F313" i="1"/>
  <c r="F400" i="1"/>
  <c r="F448" i="1"/>
  <c r="F480" i="1"/>
  <c r="F512" i="1"/>
  <c r="F538" i="1"/>
  <c r="F554" i="1"/>
  <c r="F570" i="1"/>
  <c r="F586" i="1"/>
  <c r="F602" i="1"/>
  <c r="F618" i="1"/>
  <c r="F634" i="1"/>
  <c r="F650" i="1"/>
  <c r="F666" i="1"/>
  <c r="F682" i="1"/>
  <c r="F698" i="1"/>
  <c r="F714" i="1"/>
  <c r="F730" i="1"/>
  <c r="F746" i="1"/>
  <c r="F49" i="1"/>
  <c r="F225" i="1"/>
  <c r="F376" i="1"/>
  <c r="F447" i="1"/>
  <c r="F491" i="1"/>
  <c r="F532" i="1"/>
  <c r="F553" i="1"/>
  <c r="F575" i="1"/>
  <c r="F596" i="1"/>
  <c r="F617" i="1"/>
  <c r="F639" i="1"/>
  <c r="F660" i="1"/>
  <c r="F681" i="1"/>
  <c r="F703" i="1"/>
  <c r="F724" i="1"/>
  <c r="F745" i="1"/>
  <c r="F765" i="1"/>
  <c r="F781" i="1"/>
  <c r="F797" i="1"/>
  <c r="F813" i="1"/>
  <c r="F829" i="1"/>
  <c r="F845" i="1"/>
  <c r="F861" i="1"/>
  <c r="F877" i="1"/>
  <c r="F893" i="1"/>
  <c r="F909" i="1"/>
  <c r="F925" i="1"/>
  <c r="F941" i="1"/>
  <c r="F957" i="1"/>
  <c r="F973" i="1"/>
  <c r="F989" i="1"/>
  <c r="F1005" i="1"/>
  <c r="F65" i="1"/>
  <c r="F233" i="1"/>
  <c r="F380" i="1"/>
  <c r="F451" i="1"/>
  <c r="F492" i="1"/>
  <c r="F533" i="1"/>
  <c r="F555" i="1"/>
  <c r="F576" i="1"/>
  <c r="F597" i="1"/>
  <c r="F619" i="1"/>
  <c r="F640" i="1"/>
  <c r="F661" i="1"/>
  <c r="F683" i="1"/>
  <c r="F704" i="1"/>
  <c r="F725" i="1"/>
  <c r="F747" i="1"/>
  <c r="F766" i="1"/>
  <c r="F46" i="1"/>
  <c r="F78" i="1"/>
  <c r="F110" i="1"/>
  <c r="F142" i="1"/>
  <c r="F174" i="1"/>
  <c r="F206" i="1"/>
  <c r="F238" i="1"/>
  <c r="F270" i="1"/>
  <c r="F302" i="1"/>
  <c r="F334" i="1"/>
  <c r="F363" i="1"/>
  <c r="F379" i="1"/>
  <c r="F395" i="1"/>
  <c r="F411" i="1"/>
  <c r="F427" i="1"/>
  <c r="F89" i="1"/>
  <c r="F217" i="1"/>
  <c r="F345" i="1"/>
  <c r="F416" i="1"/>
  <c r="F456" i="1"/>
  <c r="F488" i="1"/>
  <c r="F520" i="1"/>
  <c r="F542" i="1"/>
  <c r="F558" i="1"/>
  <c r="F574" i="1"/>
  <c r="F590" i="1"/>
  <c r="F606" i="1"/>
  <c r="F622" i="1"/>
  <c r="F638" i="1"/>
  <c r="F654" i="1"/>
  <c r="F670" i="1"/>
  <c r="F686" i="1"/>
  <c r="F702" i="1"/>
  <c r="F718" i="1"/>
  <c r="F734" i="1"/>
  <c r="F750" i="1"/>
  <c r="F97" i="1"/>
  <c r="F265" i="1"/>
  <c r="F396" i="1"/>
  <c r="F459" i="1"/>
  <c r="F500" i="1"/>
  <c r="F537" i="1"/>
  <c r="F559" i="1"/>
  <c r="F580" i="1"/>
  <c r="F601" i="1"/>
  <c r="F623" i="1"/>
  <c r="F644" i="1"/>
  <c r="F665" i="1"/>
  <c r="F687" i="1"/>
  <c r="F708" i="1"/>
  <c r="F729" i="1"/>
  <c r="F751" i="1"/>
  <c r="F769" i="1"/>
  <c r="F785" i="1"/>
  <c r="F801" i="1"/>
  <c r="F817" i="1"/>
  <c r="F833" i="1"/>
  <c r="F849" i="1"/>
  <c r="F865" i="1"/>
  <c r="F881" i="1"/>
  <c r="F897" i="1"/>
  <c r="F913" i="1"/>
  <c r="F929" i="1"/>
  <c r="F945" i="1"/>
  <c r="F961" i="1"/>
  <c r="F977" i="1"/>
  <c r="F993" i="1"/>
  <c r="F1009" i="1"/>
  <c r="F105" i="1"/>
  <c r="F273" i="1"/>
  <c r="F404" i="1"/>
  <c r="F460" i="1"/>
  <c r="F503" i="1"/>
  <c r="F539" i="1"/>
  <c r="F560" i="1"/>
  <c r="F581" i="1"/>
  <c r="F603" i="1"/>
  <c r="F624" i="1"/>
  <c r="F645" i="1"/>
  <c r="F667" i="1"/>
  <c r="F688" i="1"/>
  <c r="F709" i="1"/>
  <c r="F731" i="1"/>
  <c r="F752" i="1"/>
  <c r="F770" i="1"/>
  <c r="F54" i="1"/>
  <c r="F86" i="1"/>
  <c r="F118" i="1"/>
  <c r="F150" i="1"/>
  <c r="F182" i="1"/>
  <c r="F214" i="1"/>
  <c r="F246" i="1"/>
  <c r="F278" i="1"/>
  <c r="F310" i="1"/>
  <c r="F342" i="1"/>
  <c r="F367" i="1"/>
  <c r="F383" i="1"/>
  <c r="F399" i="1"/>
  <c r="F415" i="1"/>
  <c r="F431" i="1"/>
  <c r="F121" i="1"/>
  <c r="F249" i="1"/>
  <c r="F368" i="1"/>
  <c r="F432" i="1"/>
  <c r="F464" i="1"/>
  <c r="F496" i="1"/>
  <c r="F528" i="1"/>
  <c r="F546" i="1"/>
  <c r="F562" i="1"/>
  <c r="F578" i="1"/>
  <c r="F594" i="1"/>
  <c r="F610" i="1"/>
  <c r="F626" i="1"/>
  <c r="F642" i="1"/>
  <c r="F658" i="1"/>
  <c r="F674" i="1"/>
  <c r="F690" i="1"/>
  <c r="F706" i="1"/>
  <c r="F722" i="1"/>
  <c r="F738" i="1"/>
  <c r="F754" i="1"/>
  <c r="F137" i="1"/>
  <c r="F305" i="1"/>
  <c r="F420" i="1"/>
  <c r="F468" i="1"/>
  <c r="F511" i="1"/>
  <c r="F543" i="1"/>
  <c r="F564" i="1"/>
  <c r="F585" i="1"/>
  <c r="F607" i="1"/>
  <c r="F628" i="1"/>
  <c r="F649" i="1"/>
  <c r="F671" i="1"/>
  <c r="F692" i="1"/>
  <c r="F713" i="1"/>
  <c r="F735" i="1"/>
  <c r="F756" i="1"/>
  <c r="F773" i="1"/>
  <c r="F789" i="1"/>
  <c r="F805" i="1"/>
  <c r="F821" i="1"/>
  <c r="F837" i="1"/>
  <c r="F853" i="1"/>
  <c r="F869" i="1"/>
  <c r="F885" i="1"/>
  <c r="F901" i="1"/>
  <c r="F917" i="1"/>
  <c r="F933" i="1"/>
  <c r="F949" i="1"/>
  <c r="F965" i="1"/>
  <c r="F981" i="1"/>
  <c r="F997" i="1"/>
  <c r="F1013" i="1"/>
  <c r="F145" i="1"/>
  <c r="F321" i="1"/>
  <c r="F424" i="1"/>
  <c r="F471" i="1"/>
  <c r="F515" i="1"/>
  <c r="F544" i="1"/>
  <c r="F565" i="1"/>
  <c r="F587" i="1"/>
  <c r="F608" i="1"/>
  <c r="F629" i="1"/>
  <c r="F651" i="1"/>
  <c r="F672" i="1"/>
  <c r="F693" i="1"/>
  <c r="F715" i="1"/>
  <c r="F736" i="1"/>
  <c r="F757" i="1"/>
  <c r="F774" i="1"/>
  <c r="F778" i="1"/>
  <c r="F794" i="1"/>
  <c r="F810" i="1"/>
  <c r="F826" i="1"/>
  <c r="F842" i="1"/>
  <c r="F858" i="1"/>
  <c r="F874" i="1"/>
  <c r="F890" i="1"/>
  <c r="F906" i="1"/>
  <c r="F922" i="1"/>
  <c r="F938" i="1"/>
  <c r="F954" i="1"/>
  <c r="F970" i="1"/>
  <c r="F986" i="1"/>
  <c r="F1002" i="1"/>
  <c r="F1018" i="1"/>
  <c r="F161" i="1"/>
  <c r="F329" i="1"/>
  <c r="F428" i="1"/>
  <c r="F475" i="1"/>
  <c r="F516" i="1"/>
  <c r="F545" i="1"/>
  <c r="F567" i="1"/>
  <c r="F588" i="1"/>
  <c r="F609" i="1"/>
  <c r="F631" i="1"/>
  <c r="F652" i="1"/>
  <c r="F673" i="1"/>
  <c r="F695" i="1"/>
  <c r="F716" i="1"/>
  <c r="F737" i="1"/>
  <c r="F759" i="1"/>
  <c r="F775" i="1"/>
  <c r="F791" i="1"/>
  <c r="F807" i="1"/>
  <c r="F823" i="1"/>
  <c r="F839" i="1"/>
  <c r="F855" i="1"/>
  <c r="F871" i="1"/>
  <c r="F887" i="1"/>
  <c r="F903" i="1"/>
  <c r="F919" i="1"/>
  <c r="F935" i="1"/>
  <c r="F951" i="1"/>
  <c r="F967" i="1"/>
  <c r="F983" i="1"/>
  <c r="F999" i="1"/>
  <c r="F1015" i="1"/>
  <c r="F412" i="1"/>
  <c r="F563" i="1"/>
  <c r="F648" i="1"/>
  <c r="F733" i="1"/>
  <c r="F804" i="1"/>
  <c r="F868" i="1"/>
  <c r="F932" i="1"/>
  <c r="F996" i="1"/>
  <c r="F816" i="1"/>
  <c r="F976" i="1"/>
  <c r="F435" i="1"/>
  <c r="F568" i="1"/>
  <c r="F653" i="1"/>
  <c r="F739" i="1"/>
  <c r="F808" i="1"/>
  <c r="F872" i="1"/>
  <c r="F936" i="1"/>
  <c r="F1000" i="1"/>
  <c r="F392" i="1"/>
  <c r="F579" i="1"/>
  <c r="F664" i="1"/>
  <c r="F768" i="1"/>
  <c r="F848" i="1"/>
  <c r="F960" i="1"/>
  <c r="F372" i="1"/>
  <c r="F552" i="1"/>
  <c r="F637" i="1"/>
  <c r="F723" i="1"/>
  <c r="F796" i="1"/>
  <c r="F860" i="1"/>
  <c r="F924" i="1"/>
  <c r="F988" i="1"/>
  <c r="F782" i="1"/>
  <c r="F798" i="1"/>
  <c r="F814" i="1"/>
  <c r="F830" i="1"/>
  <c r="F846" i="1"/>
  <c r="F862" i="1"/>
  <c r="F878" i="1"/>
  <c r="F894" i="1"/>
  <c r="F910" i="1"/>
  <c r="F926" i="1"/>
  <c r="F942" i="1"/>
  <c r="F958" i="1"/>
  <c r="F974" i="1"/>
  <c r="F990" i="1"/>
  <c r="F1006" i="1"/>
  <c r="F33" i="1"/>
  <c r="F201" i="1"/>
  <c r="F364" i="1"/>
  <c r="F443" i="1"/>
  <c r="F484" i="1"/>
  <c r="F527" i="1"/>
  <c r="F551" i="1"/>
  <c r="F572" i="1"/>
  <c r="F593" i="1"/>
  <c r="F615" i="1"/>
  <c r="F636" i="1"/>
  <c r="F657" i="1"/>
  <c r="F679" i="1"/>
  <c r="F700" i="1"/>
  <c r="F721" i="1"/>
  <c r="F743" i="1"/>
  <c r="F763" i="1"/>
  <c r="F779" i="1"/>
  <c r="F795" i="1"/>
  <c r="F811" i="1"/>
  <c r="F827" i="1"/>
  <c r="F843" i="1"/>
  <c r="F859" i="1"/>
  <c r="F875" i="1"/>
  <c r="F891" i="1"/>
  <c r="F907" i="1"/>
  <c r="F923" i="1"/>
  <c r="F939" i="1"/>
  <c r="F955" i="1"/>
  <c r="F971" i="1"/>
  <c r="F987" i="1"/>
  <c r="F1003" i="1"/>
  <c r="F1019" i="1"/>
  <c r="F467" i="1"/>
  <c r="F584" i="1"/>
  <c r="F669" i="1"/>
  <c r="F755" i="1"/>
  <c r="F820" i="1"/>
  <c r="F884" i="1"/>
  <c r="F948" i="1"/>
  <c r="F1012" i="1"/>
  <c r="F864" i="1"/>
  <c r="F1008" i="1"/>
  <c r="F476" i="1"/>
  <c r="F589" i="1"/>
  <c r="F675" i="1"/>
  <c r="F760" i="1"/>
  <c r="F824" i="1"/>
  <c r="F888" i="1"/>
  <c r="F952" i="1"/>
  <c r="F1016" i="1"/>
  <c r="F455" i="1"/>
  <c r="F600" i="1"/>
  <c r="F685" i="1"/>
  <c r="F784" i="1"/>
  <c r="F880" i="1"/>
  <c r="F992" i="1"/>
  <c r="F444" i="1"/>
  <c r="F573" i="1"/>
  <c r="F659" i="1"/>
  <c r="F744" i="1"/>
  <c r="F812" i="1"/>
  <c r="F876" i="1"/>
  <c r="F940" i="1"/>
  <c r="F1004" i="1"/>
  <c r="F786" i="1"/>
  <c r="F802" i="1"/>
  <c r="F818" i="1"/>
  <c r="F834" i="1"/>
  <c r="F850" i="1"/>
  <c r="F866" i="1"/>
  <c r="F882" i="1"/>
  <c r="F898" i="1"/>
  <c r="F914" i="1"/>
  <c r="F930" i="1"/>
  <c r="F946" i="1"/>
  <c r="F962" i="1"/>
  <c r="F978" i="1"/>
  <c r="F994" i="1"/>
  <c r="F1010" i="1"/>
  <c r="F73" i="1"/>
  <c r="F241" i="1"/>
  <c r="F388" i="1"/>
  <c r="F452" i="1"/>
  <c r="F495" i="1"/>
  <c r="F535" i="1"/>
  <c r="F556" i="1"/>
  <c r="F577" i="1"/>
  <c r="F599" i="1"/>
  <c r="F620" i="1"/>
  <c r="F641" i="1"/>
  <c r="F663" i="1"/>
  <c r="F684" i="1"/>
  <c r="F705" i="1"/>
  <c r="F727" i="1"/>
  <c r="F748" i="1"/>
  <c r="F767" i="1"/>
  <c r="F783" i="1"/>
  <c r="F799" i="1"/>
  <c r="F815" i="1"/>
  <c r="F831" i="1"/>
  <c r="F847" i="1"/>
  <c r="F863" i="1"/>
  <c r="F879" i="1"/>
  <c r="F895" i="1"/>
  <c r="F911" i="1"/>
  <c r="F927" i="1"/>
  <c r="F943" i="1"/>
  <c r="F959" i="1"/>
  <c r="F975" i="1"/>
  <c r="F991" i="1"/>
  <c r="F1007" i="1"/>
  <c r="F129" i="1"/>
  <c r="F508" i="1"/>
  <c r="F605" i="1"/>
  <c r="F691" i="1"/>
  <c r="F772" i="1"/>
  <c r="F836" i="1"/>
  <c r="F900" i="1"/>
  <c r="F964" i="1"/>
  <c r="F557" i="1"/>
  <c r="F912" i="1"/>
  <c r="F169" i="1"/>
  <c r="F519" i="1"/>
  <c r="F611" i="1"/>
  <c r="F696" i="1"/>
  <c r="F776" i="1"/>
  <c r="F840" i="1"/>
  <c r="F904" i="1"/>
  <c r="F968" i="1"/>
  <c r="F81" i="1"/>
  <c r="F499" i="1"/>
  <c r="F621" i="1"/>
  <c r="F707" i="1"/>
  <c r="F800" i="1"/>
  <c r="F896" i="1"/>
  <c r="F41" i="1"/>
  <c r="F487" i="1"/>
  <c r="F595" i="1"/>
  <c r="F680" i="1"/>
  <c r="F764" i="1"/>
  <c r="F828" i="1"/>
  <c r="F892" i="1"/>
  <c r="F956" i="1"/>
  <c r="F1020" i="1"/>
  <c r="F790" i="1"/>
  <c r="F806" i="1"/>
  <c r="F822" i="1"/>
  <c r="F838" i="1"/>
  <c r="F854" i="1"/>
  <c r="F870" i="1"/>
  <c r="F886" i="1"/>
  <c r="F902" i="1"/>
  <c r="F918" i="1"/>
  <c r="F934" i="1"/>
  <c r="F950" i="1"/>
  <c r="F966" i="1"/>
  <c r="F982" i="1"/>
  <c r="F998" i="1"/>
  <c r="F1014" i="1"/>
  <c r="F113" i="1"/>
  <c r="F289" i="1"/>
  <c r="F408" i="1"/>
  <c r="F463" i="1"/>
  <c r="F507" i="1"/>
  <c r="F540" i="1"/>
  <c r="F561" i="1"/>
  <c r="F583" i="1"/>
  <c r="F604" i="1"/>
  <c r="F625" i="1"/>
  <c r="F647" i="1"/>
  <c r="F668" i="1"/>
  <c r="F689" i="1"/>
  <c r="F711" i="1"/>
  <c r="F732" i="1"/>
  <c r="F753" i="1"/>
  <c r="F771" i="1"/>
  <c r="F787" i="1"/>
  <c r="F803" i="1"/>
  <c r="F819" i="1"/>
  <c r="F835" i="1"/>
  <c r="F851" i="1"/>
  <c r="F867" i="1"/>
  <c r="F883" i="1"/>
  <c r="F899" i="1"/>
  <c r="F915" i="1"/>
  <c r="F931" i="1"/>
  <c r="F947" i="1"/>
  <c r="F963" i="1"/>
  <c r="F979" i="1"/>
  <c r="F995" i="1"/>
  <c r="F1011" i="1"/>
  <c r="F297" i="1"/>
  <c r="F541" i="1"/>
  <c r="F627" i="1"/>
  <c r="F712" i="1"/>
  <c r="F788" i="1"/>
  <c r="F852" i="1"/>
  <c r="F916" i="1"/>
  <c r="F980" i="1"/>
  <c r="F749" i="1"/>
  <c r="F944" i="1"/>
  <c r="F337" i="1"/>
  <c r="F547" i="1"/>
  <c r="F632" i="1"/>
  <c r="F717" i="1"/>
  <c r="F792" i="1"/>
  <c r="F856" i="1"/>
  <c r="F920" i="1"/>
  <c r="F984" i="1"/>
  <c r="F257" i="1"/>
  <c r="F536" i="1"/>
  <c r="F643" i="1"/>
  <c r="F728" i="1"/>
  <c r="F832" i="1"/>
  <c r="F928" i="1"/>
  <c r="F209" i="1"/>
  <c r="F531" i="1"/>
  <c r="F616" i="1"/>
  <c r="F701" i="1"/>
  <c r="F780" i="1"/>
  <c r="F844" i="1"/>
  <c r="F908" i="1"/>
  <c r="F972" i="1"/>
  <c r="B749" i="1"/>
  <c r="B769" i="1"/>
  <c r="B755" i="1"/>
  <c r="B808" i="1"/>
  <c r="B855" i="1"/>
  <c r="B951" i="1"/>
  <c r="B983" i="1"/>
  <c r="B820" i="1"/>
  <c r="B858" i="1"/>
  <c r="B954" i="1"/>
  <c r="B986" i="1"/>
  <c r="B816" i="1"/>
  <c r="B857" i="1"/>
  <c r="B945" i="1"/>
  <c r="B953" i="1"/>
  <c r="B814" i="1"/>
  <c r="B828" i="1"/>
  <c r="B892" i="1"/>
  <c r="B916" i="1"/>
  <c r="B956" i="1"/>
  <c r="B980" i="1"/>
  <c r="B793" i="1"/>
  <c r="B817" i="1"/>
  <c r="B835" i="1"/>
  <c r="B859" i="1"/>
  <c r="B899" i="1"/>
  <c r="B923" i="1"/>
  <c r="B963" i="1"/>
  <c r="B987" i="1"/>
  <c r="B794" i="1"/>
  <c r="B822" i="1"/>
  <c r="B838" i="1"/>
  <c r="B862" i="1"/>
  <c r="B902" i="1"/>
  <c r="B926" i="1"/>
  <c r="B966" i="1"/>
  <c r="B990" i="1"/>
  <c r="B803" i="1"/>
  <c r="B827" i="1"/>
  <c r="B845" i="1"/>
  <c r="B869" i="1"/>
  <c r="B909" i="1"/>
  <c r="B933" i="1"/>
  <c r="B973" i="1"/>
  <c r="B997" i="1"/>
  <c r="B766" i="1"/>
  <c r="B748" i="1"/>
  <c r="B848" i="1"/>
  <c r="B872" i="1"/>
  <c r="B912" i="1"/>
  <c r="B936" i="1"/>
  <c r="B976" i="1"/>
  <c r="B1000" i="1"/>
  <c r="B29" i="5" l="1"/>
  <c r="B30" i="5"/>
  <c r="I811" i="1"/>
  <c r="I838" i="1"/>
  <c r="I787" i="1"/>
  <c r="I866" i="1"/>
  <c r="I1010" i="1"/>
  <c r="I860" i="1"/>
  <c r="I803" i="1"/>
  <c r="I830" i="1"/>
  <c r="I750" i="1"/>
  <c r="I799" i="1"/>
  <c r="I759" i="1"/>
  <c r="I832" i="1"/>
  <c r="I986" i="1"/>
  <c r="I943" i="1"/>
  <c r="I900" i="1"/>
  <c r="I820" i="1"/>
  <c r="I756" i="1"/>
  <c r="I853" i="1"/>
  <c r="I796" i="1"/>
  <c r="I996" i="1"/>
  <c r="I974" i="1"/>
  <c r="I755" i="1"/>
  <c r="I955" i="1"/>
  <c r="I872" i="1"/>
  <c r="I808" i="1"/>
  <c r="I1016" i="1"/>
  <c r="I1008" i="1"/>
  <c r="I789" i="1"/>
  <c r="I901" i="1"/>
  <c r="I779" i="1"/>
  <c r="I837" i="1"/>
  <c r="I968" i="1"/>
  <c r="I909" i="1"/>
  <c r="I964" i="1"/>
  <c r="I747" i="1"/>
  <c r="I905" i="1"/>
  <c r="I813" i="1"/>
  <c r="I941" i="1"/>
  <c r="I771" i="1"/>
  <c r="I913" i="1"/>
  <c r="I829" i="1"/>
  <c r="I961" i="1"/>
  <c r="I929" i="1"/>
  <c r="I817" i="1"/>
  <c r="I769" i="1"/>
  <c r="I1009" i="1"/>
  <c r="I989" i="1"/>
  <c r="I965" i="1"/>
  <c r="I945" i="1"/>
  <c r="I925" i="1"/>
  <c r="I857" i="1"/>
  <c r="I841" i="1"/>
  <c r="I825" i="1"/>
  <c r="I809" i="1"/>
  <c r="I793" i="1"/>
  <c r="I777" i="1"/>
  <c r="I761" i="1"/>
  <c r="I1017" i="1"/>
  <c r="I997" i="1"/>
  <c r="I977" i="1"/>
  <c r="I957" i="1"/>
  <c r="I933" i="1"/>
  <c r="I1001" i="1"/>
  <c r="I985" i="1"/>
  <c r="I969" i="1"/>
  <c r="I953" i="1"/>
  <c r="I937" i="1"/>
  <c r="B781" i="1"/>
  <c r="E6" i="9"/>
  <c r="B840" i="1"/>
  <c r="B894" i="1"/>
  <c r="B884" i="1"/>
  <c r="B775" i="1"/>
  <c r="B968" i="1"/>
  <c r="B904" i="1"/>
  <c r="B810" i="1"/>
  <c r="B965" i="1"/>
  <c r="B901" i="1"/>
  <c r="B837" i="1"/>
  <c r="B795" i="1"/>
  <c r="B958" i="1"/>
  <c r="B830" i="1"/>
  <c r="B1019" i="1"/>
  <c r="B955" i="1"/>
  <c r="B891" i="1"/>
  <c r="B824" i="1"/>
  <c r="B1012" i="1"/>
  <c r="B948" i="1"/>
  <c r="B1017" i="1"/>
  <c r="B921" i="1"/>
  <c r="B815" i="1"/>
  <c r="B922" i="1"/>
  <c r="B806" i="1"/>
  <c r="B919" i="1"/>
  <c r="B813" i="1"/>
  <c r="B1008" i="1"/>
  <c r="B944" i="1"/>
  <c r="B880" i="1"/>
  <c r="B780" i="1"/>
  <c r="B1005" i="1"/>
  <c r="B941" i="1"/>
  <c r="B877" i="1"/>
  <c r="B768" i="1"/>
  <c r="B998" i="1"/>
  <c r="B934" i="1"/>
  <c r="B870" i="1"/>
  <c r="B818" i="1"/>
  <c r="B995" i="1"/>
  <c r="B931" i="1"/>
  <c r="B867" i="1"/>
  <c r="B825" i="1"/>
  <c r="B988" i="1"/>
  <c r="B924" i="1"/>
  <c r="B860" i="1"/>
  <c r="B985" i="1"/>
  <c r="B889" i="1"/>
  <c r="B1018" i="1"/>
  <c r="B890" i="1"/>
  <c r="B1015" i="1"/>
  <c r="B887" i="1"/>
  <c r="B787" i="1"/>
  <c r="B757" i="1"/>
  <c r="B751" i="1"/>
  <c r="B783" i="1"/>
  <c r="B777" i="1"/>
  <c r="B763" i="1"/>
  <c r="B789" i="1"/>
  <c r="B821" i="1"/>
  <c r="B831" i="1"/>
  <c r="B863" i="1"/>
  <c r="B895" i="1"/>
  <c r="B927" i="1"/>
  <c r="B959" i="1"/>
  <c r="B991" i="1"/>
  <c r="B770" i="1"/>
  <c r="B786" i="1"/>
  <c r="B834" i="1"/>
  <c r="B866" i="1"/>
  <c r="B898" i="1"/>
  <c r="B930" i="1"/>
  <c r="B962" i="1"/>
  <c r="B994" i="1"/>
  <c r="B791" i="1"/>
  <c r="B823" i="1"/>
  <c r="B833" i="1"/>
  <c r="B865" i="1"/>
  <c r="B897" i="1"/>
  <c r="B929" i="1"/>
  <c r="B961" i="1"/>
  <c r="B993" i="1"/>
  <c r="B778" i="1"/>
  <c r="B802" i="1"/>
  <c r="B836" i="1"/>
  <c r="B868" i="1"/>
  <c r="B900" i="1"/>
  <c r="B932" i="1"/>
  <c r="B964" i="1"/>
  <c r="B996" i="1"/>
  <c r="B801" i="1"/>
  <c r="B760" i="1"/>
  <c r="B843" i="1"/>
  <c r="B875" i="1"/>
  <c r="B907" i="1"/>
  <c r="B939" i="1"/>
  <c r="B971" i="1"/>
  <c r="B1003" i="1"/>
  <c r="B758" i="1"/>
  <c r="B772" i="1"/>
  <c r="B846" i="1"/>
  <c r="B878" i="1"/>
  <c r="B910" i="1"/>
  <c r="B942" i="1"/>
  <c r="B974" i="1"/>
  <c r="B1006" i="1"/>
  <c r="B811" i="1"/>
  <c r="B800" i="1"/>
  <c r="B853" i="1"/>
  <c r="B885" i="1"/>
  <c r="B917" i="1"/>
  <c r="B949" i="1"/>
  <c r="B981" i="1"/>
  <c r="B1013" i="1"/>
  <c r="B798" i="1"/>
  <c r="B812" i="1"/>
  <c r="B856" i="1"/>
  <c r="B888" i="1"/>
  <c r="B920" i="1"/>
  <c r="B952" i="1"/>
  <c r="B984" i="1"/>
  <c r="B1016" i="1"/>
  <c r="B773" i="1"/>
  <c r="B767" i="1"/>
  <c r="B779" i="1"/>
  <c r="B805" i="1"/>
  <c r="B776" i="1"/>
  <c r="B879" i="1"/>
  <c r="B943" i="1"/>
  <c r="B1007" i="1"/>
  <c r="B850" i="1"/>
  <c r="B914" i="1"/>
  <c r="B978" i="1"/>
  <c r="B807" i="1"/>
  <c r="B849" i="1"/>
  <c r="B913" i="1"/>
  <c r="B1009" i="1"/>
  <c r="B796" i="1"/>
  <c r="B765" i="1"/>
  <c r="B759" i="1"/>
  <c r="B753" i="1"/>
  <c r="B785" i="1"/>
  <c r="B771" i="1"/>
  <c r="B797" i="1"/>
  <c r="B1020" i="1"/>
  <c r="B839" i="1"/>
  <c r="B871" i="1"/>
  <c r="B903" i="1"/>
  <c r="B935" i="1"/>
  <c r="B967" i="1"/>
  <c r="B999" i="1"/>
  <c r="B826" i="1"/>
  <c r="B756" i="1"/>
  <c r="B842" i="1"/>
  <c r="B874" i="1"/>
  <c r="B906" i="1"/>
  <c r="B938" i="1"/>
  <c r="B970" i="1"/>
  <c r="B1002" i="1"/>
  <c r="B799" i="1"/>
  <c r="B752" i="1"/>
  <c r="B841" i="1"/>
  <c r="B873" i="1"/>
  <c r="B905" i="1"/>
  <c r="B937" i="1"/>
  <c r="B969" i="1"/>
  <c r="B1001" i="1"/>
  <c r="B750" i="1"/>
  <c r="B764" i="1"/>
  <c r="B844" i="1"/>
  <c r="B876" i="1"/>
  <c r="B908" i="1"/>
  <c r="B940" i="1"/>
  <c r="B972" i="1"/>
  <c r="B1004" i="1"/>
  <c r="B809" i="1"/>
  <c r="B792" i="1"/>
  <c r="B851" i="1"/>
  <c r="B883" i="1"/>
  <c r="B915" i="1"/>
  <c r="B947" i="1"/>
  <c r="B979" i="1"/>
  <c r="B1011" i="1"/>
  <c r="B790" i="1"/>
  <c r="B804" i="1"/>
  <c r="B854" i="1"/>
  <c r="B886" i="1"/>
  <c r="B918" i="1"/>
  <c r="B950" i="1"/>
  <c r="B982" i="1"/>
  <c r="B1014" i="1"/>
  <c r="B819" i="1"/>
  <c r="B829" i="1"/>
  <c r="B861" i="1"/>
  <c r="B893" i="1"/>
  <c r="B925" i="1"/>
  <c r="B957" i="1"/>
  <c r="B989" i="1"/>
  <c r="B762" i="1"/>
  <c r="B754" i="1"/>
  <c r="B832" i="1"/>
  <c r="B864" i="1"/>
  <c r="B896" i="1"/>
  <c r="B928" i="1"/>
  <c r="B960" i="1"/>
  <c r="B992" i="1"/>
  <c r="B761" i="1"/>
  <c r="B847" i="1"/>
  <c r="B911" i="1"/>
  <c r="B975" i="1"/>
  <c r="B788" i="1"/>
  <c r="B882" i="1"/>
  <c r="B946" i="1"/>
  <c r="B1010" i="1"/>
  <c r="B784" i="1"/>
  <c r="B881" i="1"/>
  <c r="B977" i="1"/>
  <c r="B782" i="1"/>
  <c r="B852" i="1"/>
  <c r="B747" i="1"/>
  <c r="B774" i="1"/>
  <c r="I753" i="1" l="1"/>
  <c r="I785" i="1"/>
  <c r="I849" i="1"/>
  <c r="I993" i="1"/>
  <c r="I765" i="1"/>
  <c r="I881" i="1"/>
  <c r="I967" i="1"/>
  <c r="I940" i="1"/>
  <c r="I749" i="1"/>
  <c r="I873" i="1"/>
  <c r="I947" i="1"/>
  <c r="I932" i="1"/>
  <c r="I821" i="1"/>
  <c r="I763" i="1"/>
  <c r="I1000" i="1"/>
  <c r="I917" i="1"/>
  <c r="I805" i="1"/>
  <c r="I1015" i="1"/>
  <c r="I960" i="1"/>
  <c r="I952" i="1"/>
  <c r="I776" i="1"/>
  <c r="I840" i="1"/>
  <c r="I904" i="1"/>
  <c r="I775" i="1"/>
  <c r="I942" i="1"/>
  <c r="I923" i="1"/>
  <c r="I764" i="1"/>
  <c r="I828" i="1"/>
  <c r="I980" i="1"/>
  <c r="I788" i="1"/>
  <c r="I852" i="1"/>
  <c r="I983" i="1"/>
  <c r="I938" i="1"/>
  <c r="I800" i="1"/>
  <c r="I896" i="1"/>
  <c r="I880" i="1"/>
  <c r="I950" i="1"/>
  <c r="I798" i="1"/>
  <c r="I878" i="1"/>
  <c r="I887" i="1"/>
  <c r="I991" i="1"/>
  <c r="I802" i="1"/>
  <c r="I839" i="1"/>
  <c r="I934" i="1"/>
  <c r="I801" i="1"/>
  <c r="I833" i="1"/>
  <c r="I865" i="1"/>
  <c r="I949" i="1"/>
  <c r="I757" i="1"/>
  <c r="I1005" i="1"/>
  <c r="I797" i="1"/>
  <c r="I861" i="1"/>
  <c r="I897" i="1"/>
  <c r="I931" i="1"/>
  <c r="I1007" i="1"/>
  <c r="I924" i="1"/>
  <c r="I956" i="1"/>
  <c r="I981" i="1"/>
  <c r="I781" i="1"/>
  <c r="I845" i="1"/>
  <c r="I889" i="1"/>
  <c r="I1020" i="1"/>
  <c r="I987" i="1"/>
  <c r="I791" i="1"/>
  <c r="I948" i="1"/>
  <c r="I1013" i="1"/>
  <c r="I877" i="1"/>
  <c r="I959" i="1"/>
  <c r="I936" i="1"/>
  <c r="I984" i="1"/>
  <c r="I773" i="1"/>
  <c r="I885" i="1"/>
  <c r="I979" i="1"/>
  <c r="I973" i="1"/>
  <c r="I869" i="1"/>
  <c r="I935" i="1"/>
  <c r="I928" i="1"/>
  <c r="I999" i="1"/>
  <c r="I988" i="1"/>
  <c r="I893" i="1"/>
  <c r="I992" i="1"/>
  <c r="I760" i="1"/>
  <c r="I792" i="1"/>
  <c r="I824" i="1"/>
  <c r="I856" i="1"/>
  <c r="I888" i="1"/>
  <c r="I920" i="1"/>
  <c r="I995" i="1"/>
  <c r="I963" i="1"/>
  <c r="I926" i="1"/>
  <c r="I958" i="1"/>
  <c r="I990" i="1"/>
  <c r="I972" i="1"/>
  <c r="I748" i="1"/>
  <c r="I780" i="1"/>
  <c r="I812" i="1"/>
  <c r="I844" i="1"/>
  <c r="I944" i="1"/>
  <c r="I1012" i="1"/>
  <c r="I772" i="1"/>
  <c r="I804" i="1"/>
  <c r="I836" i="1"/>
  <c r="I884" i="1"/>
  <c r="I916" i="1"/>
  <c r="I767" i="1"/>
  <c r="I922" i="1"/>
  <c r="I954" i="1"/>
  <c r="I1004" i="1"/>
  <c r="I768" i="1"/>
  <c r="I784" i="1"/>
  <c r="I939" i="1"/>
  <c r="I848" i="1"/>
  <c r="I912" i="1"/>
  <c r="I795" i="1"/>
  <c r="I1006" i="1"/>
  <c r="I766" i="1"/>
  <c r="I814" i="1"/>
  <c r="I862" i="1"/>
  <c r="I815" i="1"/>
  <c r="I823" i="1"/>
  <c r="I752" i="1"/>
  <c r="I751" i="1"/>
  <c r="I994" i="1"/>
  <c r="I786" i="1"/>
  <c r="I850" i="1"/>
  <c r="I831" i="1"/>
  <c r="I908" i="1"/>
  <c r="I822" i="1"/>
  <c r="I762" i="1"/>
  <c r="I875" i="1"/>
  <c r="I966" i="1"/>
  <c r="I790" i="1"/>
  <c r="I854" i="1"/>
  <c r="I1003" i="1"/>
  <c r="I1014" i="1"/>
  <c r="I835" i="1"/>
  <c r="I914" i="1"/>
  <c r="I876" i="1"/>
  <c r="I810" i="1"/>
  <c r="I946" i="1"/>
  <c r="I890" i="1"/>
  <c r="I907" i="1"/>
  <c r="I879" i="1"/>
  <c r="I918" i="1"/>
  <c r="I919" i="1"/>
  <c r="I874" i="1"/>
  <c r="I870" i="1"/>
  <c r="I921" i="1"/>
  <c r="T29" i="5"/>
  <c r="T30" i="5"/>
  <c r="I894" i="1"/>
  <c r="I867" i="1"/>
  <c r="I843" i="1"/>
  <c r="I892" i="1"/>
  <c r="I930" i="1"/>
  <c r="I754" i="1"/>
  <c r="I818" i="1"/>
  <c r="I882" i="1"/>
  <c r="I819" i="1"/>
  <c r="I903" i="1"/>
  <c r="I783" i="1"/>
  <c r="I1018" i="1"/>
  <c r="I1002" i="1"/>
  <c r="I758" i="1"/>
  <c r="I842" i="1"/>
  <c r="I794" i="1"/>
  <c r="I851" i="1"/>
  <c r="I902" i="1"/>
  <c r="I915" i="1"/>
  <c r="I886" i="1"/>
  <c r="I847" i="1"/>
  <c r="I816" i="1"/>
  <c r="I868" i="1"/>
  <c r="I951" i="1"/>
  <c r="I1011" i="1"/>
  <c r="I970" i="1"/>
  <c r="I1019" i="1"/>
  <c r="I864" i="1"/>
  <c r="I976" i="1"/>
  <c r="I975" i="1"/>
  <c r="I982" i="1"/>
  <c r="I782" i="1"/>
  <c r="I846" i="1"/>
  <c r="I910" i="1"/>
  <c r="I827" i="1"/>
  <c r="I911" i="1"/>
  <c r="I927" i="1"/>
  <c r="I962" i="1"/>
  <c r="I770" i="1"/>
  <c r="I834" i="1"/>
  <c r="I898" i="1"/>
  <c r="I883" i="1"/>
  <c r="I859" i="1"/>
  <c r="I978" i="1"/>
  <c r="I778" i="1"/>
  <c r="I774" i="1"/>
  <c r="I806" i="1"/>
  <c r="I998" i="1"/>
  <c r="I858" i="1"/>
  <c r="I826" i="1"/>
  <c r="I863" i="1"/>
  <c r="I895" i="1"/>
  <c r="I891" i="1"/>
  <c r="I899" i="1"/>
  <c r="I871" i="1"/>
  <c r="I855" i="1"/>
  <c r="I906" i="1"/>
  <c r="I807" i="1"/>
  <c r="I971" i="1"/>
  <c r="K273" i="1" l="1"/>
  <c r="K274" i="1"/>
  <c r="K275" i="1"/>
  <c r="K276" i="1"/>
  <c r="K277" i="1"/>
  <c r="K278" i="1"/>
  <c r="K279" i="1"/>
  <c r="K280" i="1"/>
  <c r="K281" i="1"/>
  <c r="K59" i="1"/>
  <c r="K474" i="1"/>
  <c r="K228" i="1"/>
  <c r="K139" i="1"/>
  <c r="K534" i="1"/>
  <c r="K601" i="1"/>
  <c r="K65" i="1"/>
  <c r="K67" i="1"/>
  <c r="K42" i="1"/>
  <c r="K616" i="1"/>
  <c r="K571" i="1"/>
  <c r="K159" i="1"/>
  <c r="K189" i="1"/>
  <c r="K712" i="1"/>
  <c r="K51" i="1"/>
  <c r="K282" i="1"/>
  <c r="K283" i="1"/>
  <c r="K284" i="1"/>
  <c r="K285" i="1"/>
  <c r="K286" i="1"/>
  <c r="K287" i="1"/>
  <c r="K288" i="1"/>
  <c r="K289" i="1"/>
  <c r="K290" i="1"/>
  <c r="K291" i="1"/>
  <c r="K292" i="1"/>
  <c r="K293" i="1"/>
  <c r="K294" i="1"/>
  <c r="K295" i="1"/>
  <c r="K296" i="1"/>
  <c r="K297" i="1"/>
  <c r="K298" i="1"/>
  <c r="K299" i="1"/>
  <c r="K300" i="1"/>
  <c r="K301" i="1"/>
  <c r="K302" i="1"/>
  <c r="K303" i="1"/>
  <c r="K304" i="1"/>
  <c r="K305" i="1"/>
  <c r="K306" i="1"/>
  <c r="K307" i="1"/>
  <c r="K308" i="1"/>
  <c r="K309" i="1"/>
  <c r="K310" i="1"/>
  <c r="K311" i="1"/>
  <c r="K312" i="1"/>
  <c r="K313" i="1"/>
  <c r="K314" i="1"/>
  <c r="K315" i="1"/>
  <c r="K316" i="1"/>
  <c r="K317" i="1"/>
  <c r="K318"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603" i="1"/>
  <c r="K50" i="1"/>
  <c r="K58" i="1"/>
  <c r="K117" i="1"/>
  <c r="K629" i="1"/>
  <c r="K115" i="1"/>
  <c r="K648" i="1"/>
  <c r="K502" i="1"/>
  <c r="K78" i="1"/>
  <c r="K711" i="1"/>
  <c r="K614" i="1"/>
  <c r="K79" i="1"/>
  <c r="K26" i="1"/>
  <c r="K533" i="1"/>
  <c r="K645" i="1"/>
  <c r="K485" i="1"/>
  <c r="K498" i="1"/>
  <c r="K588" i="1"/>
  <c r="K142" i="1"/>
  <c r="K100" i="1"/>
  <c r="K738" i="1"/>
  <c r="K233" i="1"/>
  <c r="K154" i="1"/>
  <c r="K261" i="1"/>
  <c r="K630" i="1"/>
  <c r="K71" i="1"/>
  <c r="K257" i="1"/>
  <c r="K675" i="1"/>
  <c r="K250" i="1"/>
  <c r="K61" i="1"/>
  <c r="K497" i="1"/>
  <c r="K245" i="1"/>
  <c r="K178" i="1"/>
  <c r="K94" i="1"/>
  <c r="K647" i="1"/>
  <c r="K700" i="1"/>
  <c r="K30" i="1"/>
  <c r="K222" i="1"/>
  <c r="K461" i="1"/>
  <c r="K722" i="1"/>
  <c r="K168" i="1"/>
  <c r="K224" i="1"/>
  <c r="K177" i="1"/>
  <c r="K684" i="1"/>
  <c r="K680" i="1"/>
  <c r="K468" i="1"/>
  <c r="K205" i="1"/>
  <c r="K133" i="1"/>
  <c r="K179" i="1"/>
  <c r="K653" i="1"/>
  <c r="K56" i="1"/>
  <c r="K639" i="1"/>
  <c r="K70" i="1"/>
  <c r="K25" i="1"/>
  <c r="K593" i="1"/>
  <c r="K685" i="1"/>
  <c r="K477" i="1"/>
  <c r="K689" i="1"/>
  <c r="K165" i="1"/>
  <c r="K662" i="1"/>
  <c r="K536" i="1"/>
  <c r="K35" i="1"/>
  <c r="K98" i="1"/>
  <c r="K149" i="1"/>
  <c r="K213" i="1"/>
  <c r="K198" i="1"/>
  <c r="K232" i="1"/>
  <c r="K598" i="1"/>
  <c r="K540" i="1"/>
  <c r="K527" i="1"/>
  <c r="K44" i="1"/>
  <c r="K713" i="1"/>
  <c r="K546" i="1"/>
  <c r="K473" i="1"/>
  <c r="K732" i="1"/>
  <c r="K681" i="1"/>
  <c r="K40" i="1"/>
  <c r="K557" i="1"/>
  <c r="K596" i="1"/>
  <c r="K486" i="1"/>
  <c r="K659" i="1"/>
  <c r="K524" i="1"/>
  <c r="K686" i="1"/>
  <c r="K733" i="1"/>
  <c r="K587" i="1"/>
  <c r="K641" i="1"/>
  <c r="K116" i="1"/>
  <c r="K52" i="1"/>
  <c r="K192" i="1"/>
  <c r="K234" i="1"/>
  <c r="K734" i="1"/>
  <c r="K46" i="1"/>
  <c r="K246" i="1"/>
  <c r="K597" i="1"/>
  <c r="K229" i="1"/>
  <c r="K554" i="1"/>
  <c r="K500" i="1"/>
  <c r="K642" i="1"/>
  <c r="K656" i="1"/>
  <c r="K132" i="1"/>
  <c r="K239" i="1"/>
  <c r="K619" i="1"/>
  <c r="K143" i="1"/>
  <c r="K660" i="1"/>
  <c r="K144" i="1"/>
  <c r="K190" i="1"/>
  <c r="K530" i="1"/>
  <c r="K727" i="1"/>
  <c r="K106" i="1"/>
  <c r="K607" i="1"/>
  <c r="K214" i="1"/>
  <c r="K163" i="1"/>
  <c r="K101" i="1"/>
  <c r="K542" i="1"/>
  <c r="K537" i="1"/>
  <c r="K613" i="1"/>
  <c r="K203" i="1"/>
  <c r="K459" i="1"/>
  <c r="K83" i="1"/>
  <c r="K720" i="1"/>
  <c r="K568" i="1"/>
  <c r="K646" i="1"/>
  <c r="K231" i="1"/>
  <c r="K29" i="1"/>
  <c r="K731" i="1"/>
  <c r="K256" i="1"/>
  <c r="K31" i="1"/>
  <c r="K709" i="1"/>
  <c r="K68" i="1"/>
  <c r="K89" i="1"/>
  <c r="K81" i="1"/>
  <c r="K555" i="1"/>
  <c r="K737" i="1"/>
  <c r="K510" i="1"/>
  <c r="K517" i="1"/>
  <c r="K605" i="1"/>
  <c r="K197" i="1"/>
  <c r="K39" i="1"/>
  <c r="K678" i="1"/>
  <c r="K570" i="1"/>
  <c r="K195" i="1"/>
  <c r="K138" i="1"/>
  <c r="K263" i="1"/>
  <c r="K505" i="1"/>
  <c r="K503" i="1"/>
  <c r="K742" i="1"/>
  <c r="K735" i="1"/>
  <c r="K721" i="1"/>
  <c r="K482" i="1"/>
  <c r="K87" i="1"/>
  <c r="K184" i="1"/>
  <c r="K666" i="1"/>
  <c r="K226" i="1"/>
  <c r="K74" i="1"/>
  <c r="K243" i="1"/>
  <c r="K169" i="1"/>
  <c r="K683" i="1"/>
  <c r="K96" i="1"/>
  <c r="K538" i="1"/>
  <c r="K725" i="1"/>
  <c r="K122" i="1"/>
  <c r="K110" i="1"/>
  <c r="K698" i="1"/>
  <c r="K464" i="1"/>
  <c r="K272" i="1"/>
  <c r="K741" i="1"/>
  <c r="K579" i="1"/>
  <c r="K693" i="1"/>
  <c r="K266" i="1"/>
  <c r="K567" i="1"/>
  <c r="K640" i="1"/>
  <c r="K625" i="1"/>
  <c r="K512" i="1"/>
  <c r="K34" i="1"/>
  <c r="K37" i="1"/>
  <c r="K148" i="1"/>
  <c r="K162" i="1"/>
  <c r="K462" i="1"/>
  <c r="K91" i="1"/>
  <c r="K92" i="1"/>
  <c r="K158" i="1"/>
  <c r="K577" i="1"/>
  <c r="K585" i="1"/>
  <c r="K242" i="1"/>
  <c r="K489" i="1"/>
  <c r="K569" i="1"/>
  <c r="K606" i="1"/>
  <c r="K706" i="1"/>
  <c r="K578" i="1"/>
  <c r="K488" i="1"/>
  <c r="K111" i="1"/>
  <c r="K658" i="1"/>
  <c r="K69" i="1"/>
  <c r="K264" i="1"/>
  <c r="K217" i="1"/>
  <c r="K223" i="1"/>
  <c r="K82" i="1"/>
  <c r="K173" i="1"/>
  <c r="K490" i="1"/>
  <c r="K634" i="1"/>
  <c r="K746" i="1"/>
  <c r="K187" i="1"/>
  <c r="K671" i="1"/>
  <c r="K249" i="1"/>
  <c r="K134" i="1"/>
  <c r="K563" i="1"/>
  <c r="K99" i="1"/>
  <c r="K591" i="1"/>
  <c r="K636" i="1"/>
  <c r="K677" i="1"/>
  <c r="K574" i="1"/>
  <c r="K131" i="1"/>
  <c r="K525" i="1"/>
  <c r="K201" i="1"/>
  <c r="K36" i="1"/>
  <c r="K499" i="1"/>
  <c r="K63" i="1"/>
  <c r="K633" i="1"/>
  <c r="K710" i="1"/>
  <c r="K611" i="1"/>
  <c r="K672" i="1"/>
  <c r="K535" i="1"/>
  <c r="K561" i="1"/>
  <c r="K705" i="1"/>
  <c r="K492" i="1"/>
  <c r="K21" i="1"/>
  <c r="K55" i="1"/>
  <c r="K188" i="1"/>
  <c r="K145" i="1"/>
  <c r="K627" i="1"/>
  <c r="K161" i="1"/>
  <c r="K271" i="1"/>
  <c r="K543" i="1"/>
  <c r="K493" i="1"/>
  <c r="K124" i="1"/>
  <c r="K589" i="1"/>
  <c r="K475" i="1"/>
  <c r="K97" i="1"/>
  <c r="K225" i="1"/>
  <c r="K260" i="1"/>
  <c r="K180" i="1"/>
  <c r="K204" i="1"/>
  <c r="K467" i="1"/>
  <c r="K137" i="1"/>
  <c r="K663" i="1"/>
  <c r="K95" i="1"/>
  <c r="K211" i="1"/>
  <c r="K33" i="1"/>
  <c r="K632" i="1"/>
  <c r="K221" i="1"/>
  <c r="K80" i="1"/>
  <c r="K112" i="1"/>
  <c r="K718" i="1"/>
  <c r="K565" i="1"/>
  <c r="K556" i="1"/>
  <c r="K166" i="1"/>
  <c r="K73" i="1"/>
  <c r="K470" i="1"/>
  <c r="K649" i="1"/>
  <c r="K129" i="1"/>
  <c r="K64" i="1"/>
  <c r="K529" i="1"/>
  <c r="K523" i="1"/>
  <c r="K513" i="1"/>
  <c r="K476" i="1"/>
  <c r="K736" i="1"/>
  <c r="K643" i="1"/>
  <c r="K45" i="1"/>
  <c r="K624" i="1"/>
  <c r="K695" i="1"/>
  <c r="K41" i="1"/>
  <c r="K581" i="1"/>
  <c r="K592" i="1"/>
  <c r="K547" i="1"/>
  <c r="K212" i="1"/>
  <c r="K244" i="1"/>
  <c r="K553" i="1"/>
  <c r="K128" i="1"/>
  <c r="K708" i="1"/>
  <c r="K707" i="1"/>
  <c r="K657" i="1"/>
  <c r="K160" i="1"/>
  <c r="K175" i="1"/>
  <c r="K652" i="1"/>
  <c r="K182" i="1"/>
  <c r="K237" i="1"/>
  <c r="K93" i="1"/>
  <c r="K674" i="1"/>
  <c r="K573" i="1"/>
  <c r="K635" i="1"/>
  <c r="K507" i="1"/>
  <c r="K199" i="1"/>
  <c r="K600" i="1"/>
  <c r="K687" i="1"/>
  <c r="K254" i="1"/>
  <c r="K697" i="1"/>
  <c r="K618" i="1"/>
  <c r="K109" i="1"/>
  <c r="K53" i="1"/>
  <c r="K610" i="1"/>
  <c r="K49" i="1"/>
  <c r="K252" i="1"/>
  <c r="K72" i="1"/>
  <c r="K238" i="1"/>
  <c r="K676" i="1"/>
  <c r="K679" i="1"/>
  <c r="K714" i="1"/>
  <c r="K583" i="1"/>
  <c r="K644" i="1"/>
  <c r="K566" i="1"/>
  <c r="K193" i="1"/>
  <c r="K241" i="1"/>
  <c r="K479" i="1"/>
  <c r="K167" i="1"/>
  <c r="K135" i="1"/>
  <c r="K210" i="1"/>
  <c r="K728" i="1"/>
  <c r="K194" i="1"/>
  <c r="K220" i="1"/>
  <c r="K176" i="1"/>
  <c r="K208" i="1"/>
  <c r="K562" i="1"/>
  <c r="K258" i="1"/>
  <c r="K247" i="1"/>
  <c r="K191" i="1"/>
  <c r="K688" i="1"/>
  <c r="K57" i="1"/>
  <c r="K745" i="1"/>
  <c r="K235" i="1"/>
  <c r="K544" i="1"/>
  <c r="K152" i="1"/>
  <c r="K265" i="1"/>
  <c r="K196" i="1"/>
  <c r="K509" i="1"/>
  <c r="K86" i="1"/>
  <c r="K595" i="1"/>
  <c r="K551" i="1"/>
  <c r="K170" i="1"/>
  <c r="K704" i="1"/>
  <c r="K691" i="1"/>
  <c r="K528" i="1"/>
  <c r="K478" i="1"/>
  <c r="K608" i="1"/>
  <c r="K506" i="1"/>
  <c r="K626" i="1"/>
  <c r="K650" i="1"/>
  <c r="K508" i="1"/>
  <c r="K651" i="1"/>
  <c r="K703" i="1"/>
  <c r="K75" i="1"/>
  <c r="K531" i="1"/>
  <c r="K670" i="1"/>
  <c r="K582" i="1"/>
  <c r="K481" i="1"/>
  <c r="K584" i="1"/>
  <c r="K692" i="1"/>
  <c r="K637" i="1"/>
  <c r="K599" i="1"/>
  <c r="K521" i="1"/>
  <c r="K515" i="1"/>
  <c r="K102" i="1"/>
  <c r="K661" i="1"/>
  <c r="K216" i="1"/>
  <c r="K24" i="1"/>
  <c r="K156" i="1"/>
  <c r="K665" i="1"/>
  <c r="K147" i="1"/>
  <c r="K504" i="1"/>
  <c r="K558" i="1"/>
  <c r="K240" i="1"/>
  <c r="K580" i="1"/>
  <c r="K696" i="1"/>
  <c r="K667" i="1"/>
  <c r="K487" i="1"/>
  <c r="K153" i="1"/>
  <c r="K200" i="1"/>
  <c r="K262" i="1"/>
  <c r="K744" i="1"/>
  <c r="K48" i="1"/>
  <c r="K586" i="1"/>
  <c r="K541" i="1"/>
  <c r="K88" i="1"/>
  <c r="K27" i="1"/>
  <c r="K47" i="1"/>
  <c r="K123" i="1"/>
  <c r="K469" i="1"/>
  <c r="K673" i="1"/>
  <c r="K43" i="1"/>
  <c r="K518" i="1"/>
  <c r="K638" i="1"/>
  <c r="K575" i="1"/>
  <c r="K564" i="1"/>
  <c r="K572" i="1"/>
  <c r="K631" i="1"/>
  <c r="K472" i="1"/>
  <c r="K617" i="1"/>
  <c r="K612" i="1"/>
  <c r="K151" i="1"/>
  <c r="K726" i="1"/>
  <c r="K150" i="1"/>
  <c r="K501" i="1"/>
  <c r="K514" i="1"/>
  <c r="K255" i="1"/>
  <c r="K181" i="1"/>
  <c r="K743" i="1"/>
  <c r="K520" i="1"/>
  <c r="K121" i="1"/>
  <c r="K484" i="1"/>
  <c r="K576" i="1"/>
  <c r="K54" i="1"/>
  <c r="K90" i="1"/>
  <c r="K545" i="1"/>
  <c r="K483" i="1"/>
  <c r="K202" i="1"/>
  <c r="K682" i="1"/>
  <c r="K522" i="1"/>
  <c r="K103" i="1"/>
  <c r="K516" i="1"/>
  <c r="K164" i="1"/>
  <c r="K157" i="1"/>
  <c r="K206" i="1"/>
  <c r="K471" i="1"/>
  <c r="K602" i="1"/>
  <c r="K519" i="1"/>
  <c r="K560" i="1"/>
  <c r="K594" i="1"/>
  <c r="K491" i="1"/>
  <c r="K654" i="1"/>
  <c r="K146" i="1"/>
  <c r="K267" i="1"/>
  <c r="K104" i="1"/>
  <c r="K664" i="1"/>
  <c r="K590" i="1"/>
  <c r="K22" i="1"/>
  <c r="K253" i="1"/>
  <c r="K60" i="1"/>
  <c r="K118" i="1"/>
  <c r="K269" i="1"/>
  <c r="K136" i="1"/>
  <c r="K549" i="1"/>
  <c r="K127" i="1"/>
  <c r="K552" i="1"/>
  <c r="K66" i="1"/>
  <c r="K716" i="1"/>
  <c r="K702" i="1"/>
  <c r="K126" i="1"/>
  <c r="K668" i="1"/>
  <c r="K494" i="1"/>
  <c r="K465" i="1"/>
  <c r="K171" i="1"/>
  <c r="K172" i="1"/>
  <c r="K511" i="1"/>
  <c r="K621" i="1"/>
  <c r="K230" i="1"/>
  <c r="K125" i="1"/>
  <c r="K32" i="1"/>
  <c r="K113" i="1"/>
  <c r="K526" i="1"/>
  <c r="K480" i="1"/>
  <c r="K140" i="1"/>
  <c r="K694" i="1"/>
  <c r="K609" i="1"/>
  <c r="K615" i="1"/>
  <c r="K604" i="1"/>
  <c r="K655" i="1"/>
  <c r="K460" i="1"/>
  <c r="K62" i="1"/>
  <c r="K715" i="1"/>
  <c r="K141" i="1"/>
  <c r="K114" i="1"/>
  <c r="K259" i="1"/>
  <c r="K108" i="1"/>
  <c r="K268" i="1"/>
  <c r="K38" i="1"/>
  <c r="K85" i="1"/>
  <c r="K550" i="1"/>
  <c r="K717" i="1"/>
  <c r="K548" i="1"/>
  <c r="K495" i="1"/>
  <c r="K119" i="1"/>
  <c r="K218" i="1"/>
  <c r="K559" i="1"/>
  <c r="K622" i="1"/>
  <c r="K77" i="1"/>
  <c r="K463" i="1"/>
  <c r="K730" i="1"/>
  <c r="K723" i="1"/>
  <c r="K458" i="1"/>
  <c r="K207" i="1"/>
  <c r="K28" i="1"/>
  <c r="K729" i="1"/>
  <c r="K248" i="1"/>
  <c r="K532" i="1"/>
  <c r="K174" i="1"/>
  <c r="K539" i="1"/>
  <c r="K628" i="1"/>
  <c r="K236" i="1"/>
  <c r="K466" i="1"/>
  <c r="K496" i="1"/>
  <c r="K84" i="1"/>
  <c r="K699" i="1"/>
  <c r="K23" i="1"/>
  <c r="K701" i="1"/>
  <c r="K215" i="1"/>
  <c r="K669" i="1"/>
  <c r="K227" i="1"/>
  <c r="K186" i="1"/>
  <c r="K270" i="1"/>
  <c r="K623" i="1"/>
  <c r="K690" i="1"/>
  <c r="K120" i="1"/>
  <c r="K251" i="1"/>
  <c r="K724" i="1"/>
  <c r="K183" i="1"/>
  <c r="K620" i="1"/>
  <c r="K130" i="1"/>
  <c r="K209" i="1"/>
  <c r="K739" i="1"/>
  <c r="K219" i="1"/>
  <c r="K155" i="1"/>
  <c r="K76" i="1"/>
  <c r="K105" i="1"/>
  <c r="K719" i="1"/>
  <c r="K107" i="1"/>
  <c r="K740" i="1"/>
  <c r="K185" i="1"/>
  <c r="J273" i="1"/>
  <c r="J274" i="1"/>
  <c r="J275" i="1"/>
  <c r="J276" i="1"/>
  <c r="J277" i="1"/>
  <c r="J278" i="1"/>
  <c r="J279" i="1"/>
  <c r="J280" i="1"/>
  <c r="J281" i="1"/>
  <c r="J59" i="1"/>
  <c r="J474" i="1"/>
  <c r="J228" i="1"/>
  <c r="J139" i="1"/>
  <c r="J534" i="1"/>
  <c r="J601" i="1"/>
  <c r="J65" i="1"/>
  <c r="J67" i="1"/>
  <c r="J42" i="1"/>
  <c r="J616" i="1"/>
  <c r="J571" i="1"/>
  <c r="J159" i="1"/>
  <c r="J189" i="1"/>
  <c r="J712" i="1"/>
  <c r="J5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603" i="1"/>
  <c r="J50" i="1"/>
  <c r="J58" i="1"/>
  <c r="J117" i="1"/>
  <c r="J629" i="1"/>
  <c r="J115" i="1"/>
  <c r="J648" i="1"/>
  <c r="J502" i="1"/>
  <c r="J78" i="1"/>
  <c r="J711" i="1"/>
  <c r="J614" i="1"/>
  <c r="J79" i="1"/>
  <c r="J26" i="1"/>
  <c r="J533" i="1"/>
  <c r="J645" i="1"/>
  <c r="J485" i="1"/>
  <c r="J498" i="1"/>
  <c r="J588" i="1"/>
  <c r="J142" i="1"/>
  <c r="J100" i="1"/>
  <c r="J738" i="1"/>
  <c r="J233" i="1"/>
  <c r="J154" i="1"/>
  <c r="J261" i="1"/>
  <c r="J630" i="1"/>
  <c r="J71" i="1"/>
  <c r="J257" i="1"/>
  <c r="J675" i="1"/>
  <c r="J250" i="1"/>
  <c r="J61" i="1"/>
  <c r="J497" i="1"/>
  <c r="J245" i="1"/>
  <c r="J178" i="1"/>
  <c r="J94" i="1"/>
  <c r="J647" i="1"/>
  <c r="J700" i="1"/>
  <c r="J30" i="1"/>
  <c r="J222" i="1"/>
  <c r="J461" i="1"/>
  <c r="J722" i="1"/>
  <c r="J168" i="1"/>
  <c r="J224" i="1"/>
  <c r="J177" i="1"/>
  <c r="J684" i="1"/>
  <c r="J680" i="1"/>
  <c r="J468" i="1"/>
  <c r="J205" i="1"/>
  <c r="J133" i="1"/>
  <c r="J179" i="1"/>
  <c r="J653" i="1"/>
  <c r="J56" i="1"/>
  <c r="J639" i="1"/>
  <c r="J70" i="1"/>
  <c r="J25" i="1"/>
  <c r="J593" i="1"/>
  <c r="J685" i="1"/>
  <c r="J477" i="1"/>
  <c r="J689" i="1"/>
  <c r="J165" i="1"/>
  <c r="J662" i="1"/>
  <c r="J536" i="1"/>
  <c r="J35" i="1"/>
  <c r="J98" i="1"/>
  <c r="J149" i="1"/>
  <c r="J213" i="1"/>
  <c r="J198" i="1"/>
  <c r="J232" i="1"/>
  <c r="J598" i="1"/>
  <c r="J540" i="1"/>
  <c r="J527" i="1"/>
  <c r="J44" i="1"/>
  <c r="J713" i="1"/>
  <c r="J546" i="1"/>
  <c r="J473" i="1"/>
  <c r="J732" i="1"/>
  <c r="J681" i="1"/>
  <c r="J40" i="1"/>
  <c r="J557" i="1"/>
  <c r="J596" i="1"/>
  <c r="J486" i="1"/>
  <c r="J659" i="1"/>
  <c r="J524" i="1"/>
  <c r="J686" i="1"/>
  <c r="J733" i="1"/>
  <c r="J587" i="1"/>
  <c r="J641" i="1"/>
  <c r="J116" i="1"/>
  <c r="J52" i="1"/>
  <c r="J192" i="1"/>
  <c r="J234" i="1"/>
  <c r="J734" i="1"/>
  <c r="J46" i="1"/>
  <c r="J246" i="1"/>
  <c r="J597" i="1"/>
  <c r="J229" i="1"/>
  <c r="J554" i="1"/>
  <c r="J500" i="1"/>
  <c r="J642" i="1"/>
  <c r="J656" i="1"/>
  <c r="J132" i="1"/>
  <c r="J239" i="1"/>
  <c r="J619" i="1"/>
  <c r="J143" i="1"/>
  <c r="J660" i="1"/>
  <c r="J144" i="1"/>
  <c r="J190" i="1"/>
  <c r="J530" i="1"/>
  <c r="J727" i="1"/>
  <c r="J106" i="1"/>
  <c r="J607" i="1"/>
  <c r="J214" i="1"/>
  <c r="J163" i="1"/>
  <c r="J101" i="1"/>
  <c r="J542" i="1"/>
  <c r="J537" i="1"/>
  <c r="J613" i="1"/>
  <c r="J203" i="1"/>
  <c r="J459" i="1"/>
  <c r="J83" i="1"/>
  <c r="J720" i="1"/>
  <c r="J568" i="1"/>
  <c r="J646" i="1"/>
  <c r="J231" i="1"/>
  <c r="J29" i="1"/>
  <c r="J731" i="1"/>
  <c r="J256" i="1"/>
  <c r="J31" i="1"/>
  <c r="J709" i="1"/>
  <c r="J68" i="1"/>
  <c r="J89" i="1"/>
  <c r="J81" i="1"/>
  <c r="J555" i="1"/>
  <c r="J737" i="1"/>
  <c r="J510" i="1"/>
  <c r="J517" i="1"/>
  <c r="J605" i="1"/>
  <c r="J197" i="1"/>
  <c r="J39" i="1"/>
  <c r="J678" i="1"/>
  <c r="J570" i="1"/>
  <c r="J195" i="1"/>
  <c r="J138" i="1"/>
  <c r="J263" i="1"/>
  <c r="J505" i="1"/>
  <c r="J503" i="1"/>
  <c r="J742" i="1"/>
  <c r="J735" i="1"/>
  <c r="J721" i="1"/>
  <c r="J482" i="1"/>
  <c r="J87" i="1"/>
  <c r="J184" i="1"/>
  <c r="J666" i="1"/>
  <c r="J226" i="1"/>
  <c r="J74" i="1"/>
  <c r="J243" i="1"/>
  <c r="J169" i="1"/>
  <c r="J683" i="1"/>
  <c r="J96" i="1"/>
  <c r="J538" i="1"/>
  <c r="J725" i="1"/>
  <c r="J122" i="1"/>
  <c r="J110" i="1"/>
  <c r="J698" i="1"/>
  <c r="J464" i="1"/>
  <c r="J272" i="1"/>
  <c r="J741" i="1"/>
  <c r="J579" i="1"/>
  <c r="J693" i="1"/>
  <c r="J266" i="1"/>
  <c r="J567" i="1"/>
  <c r="J640" i="1"/>
  <c r="J625" i="1"/>
  <c r="J512" i="1"/>
  <c r="J34" i="1"/>
  <c r="J37" i="1"/>
  <c r="J148" i="1"/>
  <c r="J162" i="1"/>
  <c r="J462" i="1"/>
  <c r="J91" i="1"/>
  <c r="J92" i="1"/>
  <c r="J158" i="1"/>
  <c r="J577" i="1"/>
  <c r="J585" i="1"/>
  <c r="J242" i="1"/>
  <c r="J489" i="1"/>
  <c r="J569" i="1"/>
  <c r="J606" i="1"/>
  <c r="J706" i="1"/>
  <c r="J578" i="1"/>
  <c r="J488" i="1"/>
  <c r="J111" i="1"/>
  <c r="J658" i="1"/>
  <c r="J69" i="1"/>
  <c r="J264" i="1"/>
  <c r="J217" i="1"/>
  <c r="J223" i="1"/>
  <c r="J82" i="1"/>
  <c r="J173" i="1"/>
  <c r="J490" i="1"/>
  <c r="J634" i="1"/>
  <c r="J746" i="1"/>
  <c r="J187" i="1"/>
  <c r="J671" i="1"/>
  <c r="J249" i="1"/>
  <c r="J134" i="1"/>
  <c r="J563" i="1"/>
  <c r="J99" i="1"/>
  <c r="J591" i="1"/>
  <c r="J636" i="1"/>
  <c r="J677" i="1"/>
  <c r="J574" i="1"/>
  <c r="J131" i="1"/>
  <c r="J525" i="1"/>
  <c r="J201" i="1"/>
  <c r="J36" i="1"/>
  <c r="J499" i="1"/>
  <c r="J63" i="1"/>
  <c r="J633" i="1"/>
  <c r="J710" i="1"/>
  <c r="J611" i="1"/>
  <c r="J672" i="1"/>
  <c r="J535" i="1"/>
  <c r="J561" i="1"/>
  <c r="J705" i="1"/>
  <c r="J492" i="1"/>
  <c r="J21" i="1"/>
  <c r="J55" i="1"/>
  <c r="J188" i="1"/>
  <c r="J145" i="1"/>
  <c r="J627" i="1"/>
  <c r="J161" i="1"/>
  <c r="J271" i="1"/>
  <c r="J543" i="1"/>
  <c r="J493" i="1"/>
  <c r="J124" i="1"/>
  <c r="J589" i="1"/>
  <c r="J475" i="1"/>
  <c r="J97" i="1"/>
  <c r="J225" i="1"/>
  <c r="J260" i="1"/>
  <c r="J180" i="1"/>
  <c r="J204" i="1"/>
  <c r="J467" i="1"/>
  <c r="J137" i="1"/>
  <c r="J663" i="1"/>
  <c r="J95" i="1"/>
  <c r="J211" i="1"/>
  <c r="J33" i="1"/>
  <c r="J632" i="1"/>
  <c r="J221" i="1"/>
  <c r="J80" i="1"/>
  <c r="J112" i="1"/>
  <c r="J718" i="1"/>
  <c r="J565" i="1"/>
  <c r="J556" i="1"/>
  <c r="J166" i="1"/>
  <c r="J73" i="1"/>
  <c r="J470" i="1"/>
  <c r="J649" i="1"/>
  <c r="J129" i="1"/>
  <c r="J64" i="1"/>
  <c r="J529" i="1"/>
  <c r="J523" i="1"/>
  <c r="J513" i="1"/>
  <c r="J476" i="1"/>
  <c r="J736" i="1"/>
  <c r="J643" i="1"/>
  <c r="J45" i="1"/>
  <c r="J624" i="1"/>
  <c r="J695" i="1"/>
  <c r="J41" i="1"/>
  <c r="J581" i="1"/>
  <c r="J592" i="1"/>
  <c r="J547" i="1"/>
  <c r="J212" i="1"/>
  <c r="J244" i="1"/>
  <c r="J553" i="1"/>
  <c r="J128" i="1"/>
  <c r="J708" i="1"/>
  <c r="J707" i="1"/>
  <c r="J657" i="1"/>
  <c r="J160" i="1"/>
  <c r="J175" i="1"/>
  <c r="J652" i="1"/>
  <c r="J182" i="1"/>
  <c r="J237" i="1"/>
  <c r="J93" i="1"/>
  <c r="J674" i="1"/>
  <c r="J573" i="1"/>
  <c r="J635" i="1"/>
  <c r="J507" i="1"/>
  <c r="J199" i="1"/>
  <c r="J600" i="1"/>
  <c r="J687" i="1"/>
  <c r="J254" i="1"/>
  <c r="J697" i="1"/>
  <c r="J618" i="1"/>
  <c r="J109" i="1"/>
  <c r="J53" i="1"/>
  <c r="J610" i="1"/>
  <c r="J49" i="1"/>
  <c r="J252" i="1"/>
  <c r="J72" i="1"/>
  <c r="J238" i="1"/>
  <c r="J676" i="1"/>
  <c r="J679" i="1"/>
  <c r="J714" i="1"/>
  <c r="J583" i="1"/>
  <c r="J644" i="1"/>
  <c r="J566" i="1"/>
  <c r="J193" i="1"/>
  <c r="J241" i="1"/>
  <c r="J479" i="1"/>
  <c r="J167" i="1"/>
  <c r="J135" i="1"/>
  <c r="J210" i="1"/>
  <c r="J728" i="1"/>
  <c r="J194" i="1"/>
  <c r="J220" i="1"/>
  <c r="J176" i="1"/>
  <c r="J208" i="1"/>
  <c r="J562" i="1"/>
  <c r="J258" i="1"/>
  <c r="J247" i="1"/>
  <c r="J191" i="1"/>
  <c r="J688" i="1"/>
  <c r="J57" i="1"/>
  <c r="J745" i="1"/>
  <c r="J235" i="1"/>
  <c r="J544" i="1"/>
  <c r="J152" i="1"/>
  <c r="J265" i="1"/>
  <c r="J196" i="1"/>
  <c r="J509" i="1"/>
  <c r="J86" i="1"/>
  <c r="J595" i="1"/>
  <c r="J551" i="1"/>
  <c r="J170" i="1"/>
  <c r="J704" i="1"/>
  <c r="J691" i="1"/>
  <c r="J528" i="1"/>
  <c r="J478" i="1"/>
  <c r="J608" i="1"/>
  <c r="J506" i="1"/>
  <c r="J626" i="1"/>
  <c r="J650" i="1"/>
  <c r="J508" i="1"/>
  <c r="J651" i="1"/>
  <c r="J703" i="1"/>
  <c r="J75" i="1"/>
  <c r="J531" i="1"/>
  <c r="J670" i="1"/>
  <c r="J582" i="1"/>
  <c r="J481" i="1"/>
  <c r="J584" i="1"/>
  <c r="J692" i="1"/>
  <c r="J637" i="1"/>
  <c r="J599" i="1"/>
  <c r="J521" i="1"/>
  <c r="J515" i="1"/>
  <c r="J102" i="1"/>
  <c r="J661" i="1"/>
  <c r="J216" i="1"/>
  <c r="J24" i="1"/>
  <c r="J156" i="1"/>
  <c r="J665" i="1"/>
  <c r="J147" i="1"/>
  <c r="J504" i="1"/>
  <c r="J558" i="1"/>
  <c r="J240" i="1"/>
  <c r="J580" i="1"/>
  <c r="J696" i="1"/>
  <c r="J667" i="1"/>
  <c r="J487" i="1"/>
  <c r="J153" i="1"/>
  <c r="J200" i="1"/>
  <c r="J262" i="1"/>
  <c r="J744" i="1"/>
  <c r="J48" i="1"/>
  <c r="J586" i="1"/>
  <c r="J541" i="1"/>
  <c r="J88" i="1"/>
  <c r="J27" i="1"/>
  <c r="J47" i="1"/>
  <c r="J123" i="1"/>
  <c r="J469" i="1"/>
  <c r="J673" i="1"/>
  <c r="J43" i="1"/>
  <c r="J518" i="1"/>
  <c r="J638" i="1"/>
  <c r="J575" i="1"/>
  <c r="J564" i="1"/>
  <c r="J572" i="1"/>
  <c r="J631" i="1"/>
  <c r="J472" i="1"/>
  <c r="J617" i="1"/>
  <c r="J612" i="1"/>
  <c r="J151" i="1"/>
  <c r="J726" i="1"/>
  <c r="J150" i="1"/>
  <c r="J501" i="1"/>
  <c r="J514" i="1"/>
  <c r="J255" i="1"/>
  <c r="J181" i="1"/>
  <c r="J743" i="1"/>
  <c r="J520" i="1"/>
  <c r="J121" i="1"/>
  <c r="J484" i="1"/>
  <c r="J576" i="1"/>
  <c r="J54" i="1"/>
  <c r="J90" i="1"/>
  <c r="J545" i="1"/>
  <c r="J483" i="1"/>
  <c r="J202" i="1"/>
  <c r="J682" i="1"/>
  <c r="J522" i="1"/>
  <c r="J103" i="1"/>
  <c r="J516" i="1"/>
  <c r="J164" i="1"/>
  <c r="J157" i="1"/>
  <c r="J206" i="1"/>
  <c r="J471" i="1"/>
  <c r="J602" i="1"/>
  <c r="J519" i="1"/>
  <c r="J560" i="1"/>
  <c r="J594" i="1"/>
  <c r="J491" i="1"/>
  <c r="J654" i="1"/>
  <c r="J146" i="1"/>
  <c r="J267" i="1"/>
  <c r="J104" i="1"/>
  <c r="J664" i="1"/>
  <c r="J590" i="1"/>
  <c r="J22" i="1"/>
  <c r="J253" i="1"/>
  <c r="J60" i="1"/>
  <c r="J118" i="1"/>
  <c r="J269" i="1"/>
  <c r="J136" i="1"/>
  <c r="J549" i="1"/>
  <c r="J127" i="1"/>
  <c r="J552" i="1"/>
  <c r="J66" i="1"/>
  <c r="J716" i="1"/>
  <c r="J702" i="1"/>
  <c r="J126" i="1"/>
  <c r="J668" i="1"/>
  <c r="J494" i="1"/>
  <c r="J465" i="1"/>
  <c r="J171" i="1"/>
  <c r="J172" i="1"/>
  <c r="J511" i="1"/>
  <c r="J621" i="1"/>
  <c r="J230" i="1"/>
  <c r="J125" i="1"/>
  <c r="J32" i="1"/>
  <c r="J113" i="1"/>
  <c r="J526" i="1"/>
  <c r="J480" i="1"/>
  <c r="J140" i="1"/>
  <c r="J694" i="1"/>
  <c r="J609" i="1"/>
  <c r="J615" i="1"/>
  <c r="J604" i="1"/>
  <c r="J655" i="1"/>
  <c r="J460" i="1"/>
  <c r="J62" i="1"/>
  <c r="J715" i="1"/>
  <c r="J141" i="1"/>
  <c r="J114" i="1"/>
  <c r="J259" i="1"/>
  <c r="J108" i="1"/>
  <c r="J268" i="1"/>
  <c r="J38" i="1"/>
  <c r="J85" i="1"/>
  <c r="J550" i="1"/>
  <c r="J717" i="1"/>
  <c r="J548" i="1"/>
  <c r="J495" i="1"/>
  <c r="J119" i="1"/>
  <c r="J218" i="1"/>
  <c r="J559" i="1"/>
  <c r="J622" i="1"/>
  <c r="J77" i="1"/>
  <c r="J463" i="1"/>
  <c r="J730" i="1"/>
  <c r="J723" i="1"/>
  <c r="J458" i="1"/>
  <c r="J207" i="1"/>
  <c r="J28" i="1"/>
  <c r="J729" i="1"/>
  <c r="J248" i="1"/>
  <c r="J532" i="1"/>
  <c r="J174" i="1"/>
  <c r="J539" i="1"/>
  <c r="J628" i="1"/>
  <c r="J236" i="1"/>
  <c r="J466" i="1"/>
  <c r="J496" i="1"/>
  <c r="J84" i="1"/>
  <c r="J699" i="1"/>
  <c r="J23" i="1"/>
  <c r="J701" i="1"/>
  <c r="J215" i="1"/>
  <c r="J669" i="1"/>
  <c r="J227" i="1"/>
  <c r="J186" i="1"/>
  <c r="J270" i="1"/>
  <c r="J623" i="1"/>
  <c r="J690" i="1"/>
  <c r="J120" i="1"/>
  <c r="J251" i="1"/>
  <c r="J724" i="1"/>
  <c r="J183" i="1"/>
  <c r="J620" i="1"/>
  <c r="J130" i="1"/>
  <c r="J209" i="1"/>
  <c r="J739" i="1"/>
  <c r="J219" i="1"/>
  <c r="J155" i="1"/>
  <c r="J76" i="1"/>
  <c r="J105" i="1"/>
  <c r="J719" i="1"/>
  <c r="J107" i="1"/>
  <c r="J740" i="1"/>
  <c r="J185" i="1"/>
  <c r="I273" i="1"/>
  <c r="I274" i="1"/>
  <c r="I275" i="1"/>
  <c r="I276" i="1"/>
  <c r="I277" i="1"/>
  <c r="I278" i="1"/>
  <c r="I279" i="1"/>
  <c r="I280" i="1"/>
  <c r="I281" i="1"/>
  <c r="I59" i="1"/>
  <c r="I474" i="1"/>
  <c r="I228" i="1"/>
  <c r="I139" i="1"/>
  <c r="I534" i="1"/>
  <c r="I601" i="1"/>
  <c r="I65" i="1"/>
  <c r="I67" i="1"/>
  <c r="I42" i="1"/>
  <c r="I616" i="1"/>
  <c r="I571" i="1"/>
  <c r="I159" i="1"/>
  <c r="I189" i="1"/>
  <c r="I712" i="1"/>
  <c r="I5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603" i="1"/>
  <c r="I50" i="1"/>
  <c r="I58" i="1"/>
  <c r="I117" i="1"/>
  <c r="I629" i="1"/>
  <c r="I115" i="1"/>
  <c r="I648" i="1"/>
  <c r="I502" i="1"/>
  <c r="I78" i="1"/>
  <c r="I711" i="1"/>
  <c r="I614" i="1"/>
  <c r="I79" i="1"/>
  <c r="I26" i="1"/>
  <c r="I533" i="1"/>
  <c r="I645" i="1"/>
  <c r="I485" i="1"/>
  <c r="I498" i="1"/>
  <c r="I588" i="1"/>
  <c r="I142" i="1"/>
  <c r="I100" i="1"/>
  <c r="I738" i="1"/>
  <c r="I233" i="1"/>
  <c r="I154" i="1"/>
  <c r="I261" i="1"/>
  <c r="I630" i="1"/>
  <c r="I71" i="1"/>
  <c r="I257" i="1"/>
  <c r="I675" i="1"/>
  <c r="I250" i="1"/>
  <c r="I61" i="1"/>
  <c r="I497" i="1"/>
  <c r="I245" i="1"/>
  <c r="I178" i="1"/>
  <c r="I94" i="1"/>
  <c r="I647" i="1"/>
  <c r="I700" i="1"/>
  <c r="I30" i="1"/>
  <c r="I222" i="1"/>
  <c r="I461" i="1"/>
  <c r="I722" i="1"/>
  <c r="I168" i="1"/>
  <c r="I224" i="1"/>
  <c r="I177" i="1"/>
  <c r="I684" i="1"/>
  <c r="I680" i="1"/>
  <c r="I468" i="1"/>
  <c r="I205" i="1"/>
  <c r="I133" i="1"/>
  <c r="I179" i="1"/>
  <c r="I653" i="1"/>
  <c r="I56" i="1"/>
  <c r="I639" i="1"/>
  <c r="I70" i="1"/>
  <c r="I25" i="1"/>
  <c r="I593" i="1"/>
  <c r="I685" i="1"/>
  <c r="I477" i="1"/>
  <c r="I689" i="1"/>
  <c r="I165" i="1"/>
  <c r="I662" i="1"/>
  <c r="I536" i="1"/>
  <c r="I35" i="1"/>
  <c r="I98" i="1"/>
  <c r="I149" i="1"/>
  <c r="I213" i="1"/>
  <c r="I198" i="1"/>
  <c r="I232" i="1"/>
  <c r="I598" i="1"/>
  <c r="I540" i="1"/>
  <c r="I527" i="1"/>
  <c r="I44" i="1"/>
  <c r="I713" i="1"/>
  <c r="I546" i="1"/>
  <c r="I473" i="1"/>
  <c r="I732" i="1"/>
  <c r="I681" i="1"/>
  <c r="I40" i="1"/>
  <c r="I557" i="1"/>
  <c r="I596" i="1"/>
  <c r="I486" i="1"/>
  <c r="I659" i="1"/>
  <c r="I524" i="1"/>
  <c r="I686" i="1"/>
  <c r="I733" i="1"/>
  <c r="I587" i="1"/>
  <c r="I641" i="1"/>
  <c r="I116" i="1"/>
  <c r="I52" i="1"/>
  <c r="I192" i="1"/>
  <c r="I234" i="1"/>
  <c r="I734" i="1"/>
  <c r="I46" i="1"/>
  <c r="I246" i="1"/>
  <c r="I597" i="1"/>
  <c r="I229" i="1"/>
  <c r="I554" i="1"/>
  <c r="I500" i="1"/>
  <c r="I642" i="1"/>
  <c r="I656" i="1"/>
  <c r="I132" i="1"/>
  <c r="I239" i="1"/>
  <c r="I619" i="1"/>
  <c r="I143" i="1"/>
  <c r="I660" i="1"/>
  <c r="I144" i="1"/>
  <c r="I190" i="1"/>
  <c r="I530" i="1"/>
  <c r="I727" i="1"/>
  <c r="I106" i="1"/>
  <c r="I607" i="1"/>
  <c r="I214" i="1"/>
  <c r="I163" i="1"/>
  <c r="I101" i="1"/>
  <c r="I542" i="1"/>
  <c r="I537" i="1"/>
  <c r="I613" i="1"/>
  <c r="I203" i="1"/>
  <c r="I459" i="1"/>
  <c r="I83" i="1"/>
  <c r="I720" i="1"/>
  <c r="I568" i="1"/>
  <c r="I646" i="1"/>
  <c r="I231" i="1"/>
  <c r="I29" i="1"/>
  <c r="I731" i="1"/>
  <c r="I256" i="1"/>
  <c r="I31" i="1"/>
  <c r="I709" i="1"/>
  <c r="I68" i="1"/>
  <c r="I89" i="1"/>
  <c r="I81" i="1"/>
  <c r="I555" i="1"/>
  <c r="I737" i="1"/>
  <c r="I510" i="1"/>
  <c r="I517" i="1"/>
  <c r="I605" i="1"/>
  <c r="I197" i="1"/>
  <c r="I39" i="1"/>
  <c r="I678" i="1"/>
  <c r="I570" i="1"/>
  <c r="I195" i="1"/>
  <c r="I138" i="1"/>
  <c r="I263" i="1"/>
  <c r="I505" i="1"/>
  <c r="I503" i="1"/>
  <c r="I742" i="1"/>
  <c r="I735" i="1"/>
  <c r="I721" i="1"/>
  <c r="I482" i="1"/>
  <c r="I87" i="1"/>
  <c r="I184" i="1"/>
  <c r="I666" i="1"/>
  <c r="I226" i="1"/>
  <c r="I74" i="1"/>
  <c r="I243" i="1"/>
  <c r="I169" i="1"/>
  <c r="I683" i="1"/>
  <c r="I96" i="1"/>
  <c r="I538" i="1"/>
  <c r="I725" i="1"/>
  <c r="I122" i="1"/>
  <c r="I110" i="1"/>
  <c r="I698" i="1"/>
  <c r="I464" i="1"/>
  <c r="I272" i="1"/>
  <c r="I741" i="1"/>
  <c r="I579" i="1"/>
  <c r="I693" i="1"/>
  <c r="I266" i="1"/>
  <c r="I567" i="1"/>
  <c r="I640" i="1"/>
  <c r="I625" i="1"/>
  <c r="I512" i="1"/>
  <c r="I34" i="1"/>
  <c r="I37" i="1"/>
  <c r="I148" i="1"/>
  <c r="I162" i="1"/>
  <c r="I462" i="1"/>
  <c r="I91" i="1"/>
  <c r="I92" i="1"/>
  <c r="I158" i="1"/>
  <c r="I577" i="1"/>
  <c r="I585" i="1"/>
  <c r="I242" i="1"/>
  <c r="I489" i="1"/>
  <c r="I569" i="1"/>
  <c r="I606" i="1"/>
  <c r="I706" i="1"/>
  <c r="I578" i="1"/>
  <c r="I488" i="1"/>
  <c r="I111" i="1"/>
  <c r="I658" i="1"/>
  <c r="I69" i="1"/>
  <c r="I264" i="1"/>
  <c r="I217" i="1"/>
  <c r="I223" i="1"/>
  <c r="I82" i="1"/>
  <c r="I173" i="1"/>
  <c r="I490" i="1"/>
  <c r="I634" i="1"/>
  <c r="I746" i="1"/>
  <c r="I187" i="1"/>
  <c r="I671" i="1"/>
  <c r="I249" i="1"/>
  <c r="I134" i="1"/>
  <c r="I563" i="1"/>
  <c r="I99" i="1"/>
  <c r="I591" i="1"/>
  <c r="I636" i="1"/>
  <c r="I677" i="1"/>
  <c r="I574" i="1"/>
  <c r="I131" i="1"/>
  <c r="I525" i="1"/>
  <c r="I201" i="1"/>
  <c r="I36" i="1"/>
  <c r="I499" i="1"/>
  <c r="I63" i="1"/>
  <c r="I633" i="1"/>
  <c r="I710" i="1"/>
  <c r="I611" i="1"/>
  <c r="I672" i="1"/>
  <c r="I535" i="1"/>
  <c r="I561" i="1"/>
  <c r="I705" i="1"/>
  <c r="I492" i="1"/>
  <c r="I21" i="1"/>
  <c r="I55" i="1"/>
  <c r="I188" i="1"/>
  <c r="I145" i="1"/>
  <c r="I627" i="1"/>
  <c r="I161" i="1"/>
  <c r="I271" i="1"/>
  <c r="I543" i="1"/>
  <c r="I493" i="1"/>
  <c r="I124" i="1"/>
  <c r="I589" i="1"/>
  <c r="I475" i="1"/>
  <c r="I97" i="1"/>
  <c r="I225" i="1"/>
  <c r="I260" i="1"/>
  <c r="I180" i="1"/>
  <c r="I204" i="1"/>
  <c r="I467" i="1"/>
  <c r="I137" i="1"/>
  <c r="I663" i="1"/>
  <c r="I95" i="1"/>
  <c r="I211" i="1"/>
  <c r="I33" i="1"/>
  <c r="I632" i="1"/>
  <c r="I221" i="1"/>
  <c r="I80" i="1"/>
  <c r="I112" i="1"/>
  <c r="I718" i="1"/>
  <c r="I565" i="1"/>
  <c r="I556" i="1"/>
  <c r="I166" i="1"/>
  <c r="I73" i="1"/>
  <c r="I470" i="1"/>
  <c r="I649" i="1"/>
  <c r="I129" i="1"/>
  <c r="I64" i="1"/>
  <c r="I529" i="1"/>
  <c r="I523" i="1"/>
  <c r="I513" i="1"/>
  <c r="I476" i="1"/>
  <c r="I736" i="1"/>
  <c r="I643" i="1"/>
  <c r="I45" i="1"/>
  <c r="I624" i="1"/>
  <c r="I695" i="1"/>
  <c r="I41" i="1"/>
  <c r="I581" i="1"/>
  <c r="I592" i="1"/>
  <c r="I547" i="1"/>
  <c r="I212" i="1"/>
  <c r="I244" i="1"/>
  <c r="I553" i="1"/>
  <c r="I128" i="1"/>
  <c r="I708" i="1"/>
  <c r="I707" i="1"/>
  <c r="I657" i="1"/>
  <c r="I160" i="1"/>
  <c r="I175" i="1"/>
  <c r="I652" i="1"/>
  <c r="I182" i="1"/>
  <c r="I237" i="1"/>
  <c r="I93" i="1"/>
  <c r="I674" i="1"/>
  <c r="I573" i="1"/>
  <c r="I635" i="1"/>
  <c r="I507" i="1"/>
  <c r="I199" i="1"/>
  <c r="I600" i="1"/>
  <c r="I687" i="1"/>
  <c r="I254" i="1"/>
  <c r="I697" i="1"/>
  <c r="I618" i="1"/>
  <c r="I109" i="1"/>
  <c r="I53" i="1"/>
  <c r="I610" i="1"/>
  <c r="I49" i="1"/>
  <c r="I252" i="1"/>
  <c r="I72" i="1"/>
  <c r="I238" i="1"/>
  <c r="I676" i="1"/>
  <c r="I679" i="1"/>
  <c r="I714" i="1"/>
  <c r="I583" i="1"/>
  <c r="I644" i="1"/>
  <c r="I566" i="1"/>
  <c r="I193" i="1"/>
  <c r="I241" i="1"/>
  <c r="I479" i="1"/>
  <c r="I167" i="1"/>
  <c r="I135" i="1"/>
  <c r="I210" i="1"/>
  <c r="I728" i="1"/>
  <c r="I194" i="1"/>
  <c r="I220" i="1"/>
  <c r="I176" i="1"/>
  <c r="I208" i="1"/>
  <c r="I562" i="1"/>
  <c r="I258" i="1"/>
  <c r="I247" i="1"/>
  <c r="I191" i="1"/>
  <c r="I688" i="1"/>
  <c r="I57" i="1"/>
  <c r="I745" i="1"/>
  <c r="I235" i="1"/>
  <c r="I544" i="1"/>
  <c r="I152" i="1"/>
  <c r="I265" i="1"/>
  <c r="I196" i="1"/>
  <c r="I509" i="1"/>
  <c r="I86" i="1"/>
  <c r="I595" i="1"/>
  <c r="I551" i="1"/>
  <c r="I170" i="1"/>
  <c r="I704" i="1"/>
  <c r="I691" i="1"/>
  <c r="I528" i="1"/>
  <c r="I478" i="1"/>
  <c r="I608" i="1"/>
  <c r="I506" i="1"/>
  <c r="I626" i="1"/>
  <c r="I650" i="1"/>
  <c r="I508" i="1"/>
  <c r="I651" i="1"/>
  <c r="I703" i="1"/>
  <c r="I75" i="1"/>
  <c r="I531" i="1"/>
  <c r="I670" i="1"/>
  <c r="I582" i="1"/>
  <c r="I481" i="1"/>
  <c r="I584" i="1"/>
  <c r="I692" i="1"/>
  <c r="I637" i="1"/>
  <c r="I599" i="1"/>
  <c r="I521" i="1"/>
  <c r="I515" i="1"/>
  <c r="I102" i="1"/>
  <c r="I661" i="1"/>
  <c r="I216" i="1"/>
  <c r="I24" i="1"/>
  <c r="I156" i="1"/>
  <c r="I665" i="1"/>
  <c r="I147" i="1"/>
  <c r="I504" i="1"/>
  <c r="I558" i="1"/>
  <c r="I240" i="1"/>
  <c r="I580" i="1"/>
  <c r="I696" i="1"/>
  <c r="I667" i="1"/>
  <c r="I487" i="1"/>
  <c r="I153" i="1"/>
  <c r="I200" i="1"/>
  <c r="I262" i="1"/>
  <c r="I744" i="1"/>
  <c r="I48" i="1"/>
  <c r="I586" i="1"/>
  <c r="I541" i="1"/>
  <c r="I88" i="1"/>
  <c r="I27" i="1"/>
  <c r="I47" i="1"/>
  <c r="I123" i="1"/>
  <c r="I469" i="1"/>
  <c r="I673" i="1"/>
  <c r="I43" i="1"/>
  <c r="I518" i="1"/>
  <c r="I638" i="1"/>
  <c r="I575" i="1"/>
  <c r="I564" i="1"/>
  <c r="I572" i="1"/>
  <c r="I631" i="1"/>
  <c r="I472" i="1"/>
  <c r="I617" i="1"/>
  <c r="I612" i="1"/>
  <c r="I151" i="1"/>
  <c r="I726" i="1"/>
  <c r="I150" i="1"/>
  <c r="I501" i="1"/>
  <c r="I514" i="1"/>
  <c r="I255" i="1"/>
  <c r="I181" i="1"/>
  <c r="I743" i="1"/>
  <c r="I520" i="1"/>
  <c r="I121" i="1"/>
  <c r="I484" i="1"/>
  <c r="I576" i="1"/>
  <c r="I54" i="1"/>
  <c r="I90" i="1"/>
  <c r="I545" i="1"/>
  <c r="I483" i="1"/>
  <c r="I202" i="1"/>
  <c r="I682" i="1"/>
  <c r="I522" i="1"/>
  <c r="I103" i="1"/>
  <c r="I516" i="1"/>
  <c r="I164" i="1"/>
  <c r="I157" i="1"/>
  <c r="I206" i="1"/>
  <c r="I471" i="1"/>
  <c r="I602" i="1"/>
  <c r="I519" i="1"/>
  <c r="I560" i="1"/>
  <c r="I594" i="1"/>
  <c r="I491" i="1"/>
  <c r="I654" i="1"/>
  <c r="I146" i="1"/>
  <c r="I267" i="1"/>
  <c r="I104" i="1"/>
  <c r="I664" i="1"/>
  <c r="I590" i="1"/>
  <c r="I22" i="1"/>
  <c r="I253" i="1"/>
  <c r="I60" i="1"/>
  <c r="I118" i="1"/>
  <c r="I269" i="1"/>
  <c r="I136" i="1"/>
  <c r="I549" i="1"/>
  <c r="I127" i="1"/>
  <c r="I552" i="1"/>
  <c r="I66" i="1"/>
  <c r="I716" i="1"/>
  <c r="I702" i="1"/>
  <c r="I126" i="1"/>
  <c r="I668" i="1"/>
  <c r="I494" i="1"/>
  <c r="I465" i="1"/>
  <c r="I171" i="1"/>
  <c r="I172" i="1"/>
  <c r="I511" i="1"/>
  <c r="I621" i="1"/>
  <c r="I230" i="1"/>
  <c r="I125" i="1"/>
  <c r="I32" i="1"/>
  <c r="I113" i="1"/>
  <c r="I526" i="1"/>
  <c r="I480" i="1"/>
  <c r="I140" i="1"/>
  <c r="I694" i="1"/>
  <c r="I609" i="1"/>
  <c r="I615" i="1"/>
  <c r="I604" i="1"/>
  <c r="I655" i="1"/>
  <c r="I460" i="1"/>
  <c r="I62" i="1"/>
  <c r="I715" i="1"/>
  <c r="I141" i="1"/>
  <c r="I114" i="1"/>
  <c r="I259" i="1"/>
  <c r="I108" i="1"/>
  <c r="I268" i="1"/>
  <c r="I38" i="1"/>
  <c r="I85" i="1"/>
  <c r="I550" i="1"/>
  <c r="I717" i="1"/>
  <c r="I548" i="1"/>
  <c r="I495" i="1"/>
  <c r="I119" i="1"/>
  <c r="I218" i="1"/>
  <c r="I559" i="1"/>
  <c r="I622" i="1"/>
  <c r="I77" i="1"/>
  <c r="I463" i="1"/>
  <c r="I730" i="1"/>
  <c r="I723" i="1"/>
  <c r="I458" i="1"/>
  <c r="I207" i="1"/>
  <c r="I28" i="1"/>
  <c r="I729" i="1"/>
  <c r="I248" i="1"/>
  <c r="I532" i="1"/>
  <c r="I174" i="1"/>
  <c r="I539" i="1"/>
  <c r="I628" i="1"/>
  <c r="I236" i="1"/>
  <c r="I466" i="1"/>
  <c r="I496" i="1"/>
  <c r="I84" i="1"/>
  <c r="I699" i="1"/>
  <c r="I23" i="1"/>
  <c r="I701" i="1"/>
  <c r="I215" i="1"/>
  <c r="I669" i="1"/>
  <c r="I227" i="1"/>
  <c r="I186" i="1"/>
  <c r="I270" i="1"/>
  <c r="I623" i="1"/>
  <c r="I690" i="1"/>
  <c r="I120" i="1"/>
  <c r="I251" i="1"/>
  <c r="I724" i="1"/>
  <c r="I183" i="1"/>
  <c r="I620" i="1"/>
  <c r="I130" i="1"/>
  <c r="I209" i="1"/>
  <c r="I739" i="1"/>
  <c r="I219" i="1"/>
  <c r="I155" i="1"/>
  <c r="I76" i="1"/>
  <c r="I105" i="1"/>
  <c r="I719" i="1"/>
  <c r="I107" i="1"/>
  <c r="I740" i="1"/>
  <c r="I185" i="1"/>
  <c r="T10" i="5"/>
  <c r="T11" i="5"/>
  <c r="T12" i="5"/>
  <c r="T13" i="5"/>
  <c r="T14" i="5"/>
  <c r="T15" i="5"/>
  <c r="T16" i="5"/>
  <c r="T17" i="5"/>
  <c r="T18" i="5"/>
  <c r="T19" i="5"/>
  <c r="T20" i="5"/>
  <c r="T21" i="5"/>
  <c r="T22" i="5"/>
  <c r="T23" i="5"/>
  <c r="T24" i="5"/>
  <c r="T25" i="5"/>
  <c r="T26" i="5"/>
  <c r="T27" i="5"/>
  <c r="T28" i="5"/>
  <c r="V10" i="5"/>
  <c r="V11" i="5"/>
  <c r="V12" i="5"/>
  <c r="V13" i="5"/>
  <c r="V14" i="5"/>
  <c r="V15" i="5"/>
  <c r="V16" i="5"/>
  <c r="V17" i="5"/>
  <c r="V18" i="5"/>
  <c r="V19" i="5"/>
  <c r="V20" i="5"/>
  <c r="V21" i="5"/>
  <c r="V22" i="5"/>
  <c r="V23" i="5"/>
  <c r="V24" i="5"/>
  <c r="V25" i="5"/>
  <c r="V26" i="5"/>
  <c r="V27" i="5"/>
  <c r="V28" i="5"/>
  <c r="U10" i="5"/>
  <c r="U11" i="5"/>
  <c r="U12" i="5"/>
  <c r="U13" i="5"/>
  <c r="U14" i="5"/>
  <c r="U15" i="5"/>
  <c r="U16" i="5"/>
  <c r="U17" i="5"/>
  <c r="U18" i="5"/>
  <c r="U19" i="5"/>
  <c r="U20" i="5"/>
  <c r="U21" i="5"/>
  <c r="U22" i="5"/>
  <c r="U23" i="5"/>
  <c r="U24" i="5"/>
  <c r="U25" i="5"/>
  <c r="U26" i="5"/>
  <c r="U27" i="5"/>
  <c r="U28" i="5"/>
  <c r="D10" i="5" l="1"/>
  <c r="D11" i="5"/>
  <c r="D12" i="5"/>
  <c r="D13" i="5"/>
  <c r="D14" i="5"/>
  <c r="D15" i="5"/>
  <c r="D16" i="5"/>
  <c r="D17" i="5"/>
  <c r="D18" i="5"/>
  <c r="D19" i="5"/>
  <c r="D20" i="5"/>
  <c r="D21" i="5"/>
  <c r="D22" i="5"/>
  <c r="D23" i="5"/>
  <c r="D24" i="5"/>
  <c r="D25" i="5"/>
  <c r="D26" i="5"/>
  <c r="D27" i="5"/>
  <c r="D28" i="5"/>
  <c r="B10" i="5"/>
  <c r="B11" i="5"/>
  <c r="B12" i="5"/>
  <c r="B13" i="5"/>
  <c r="B14" i="5"/>
  <c r="B15" i="5"/>
  <c r="B16" i="5"/>
  <c r="B17" i="5"/>
  <c r="B18" i="5"/>
  <c r="B19" i="5"/>
  <c r="B20" i="5"/>
  <c r="B21" i="5"/>
  <c r="B22" i="5"/>
  <c r="B23" i="5"/>
  <c r="B24" i="5"/>
  <c r="B25" i="5"/>
  <c r="B26" i="5"/>
  <c r="B27" i="5"/>
  <c r="B28" i="5"/>
  <c r="B273" i="1" l="1"/>
  <c r="B274" i="1"/>
  <c r="B275" i="1"/>
  <c r="B276" i="1"/>
  <c r="B277" i="1"/>
  <c r="B278" i="1"/>
  <c r="B279" i="1"/>
  <c r="B280" i="1"/>
  <c r="B281" i="1"/>
  <c r="B59" i="1"/>
  <c r="B474" i="1"/>
  <c r="B228" i="1"/>
  <c r="B139" i="1"/>
  <c r="B534" i="1"/>
  <c r="B601" i="1"/>
  <c r="B65" i="1"/>
  <c r="B67" i="1"/>
  <c r="B42" i="1"/>
  <c r="B616" i="1"/>
  <c r="B571" i="1"/>
  <c r="B159" i="1"/>
  <c r="B189" i="1"/>
  <c r="B712" i="1"/>
  <c r="B5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603" i="1"/>
  <c r="B50" i="1"/>
  <c r="B58" i="1"/>
  <c r="B117" i="1"/>
  <c r="B629" i="1"/>
  <c r="B115" i="1"/>
  <c r="B648" i="1"/>
  <c r="B502" i="1"/>
  <c r="B78" i="1"/>
  <c r="B711" i="1"/>
  <c r="B614" i="1"/>
  <c r="B79" i="1"/>
  <c r="B26" i="1"/>
  <c r="B533" i="1"/>
  <c r="B645" i="1"/>
  <c r="B485" i="1"/>
  <c r="B498" i="1"/>
  <c r="B588" i="1"/>
  <c r="B142" i="1"/>
  <c r="B100" i="1"/>
  <c r="B738" i="1"/>
  <c r="B233" i="1"/>
  <c r="B154" i="1"/>
  <c r="B261" i="1"/>
  <c r="B630" i="1"/>
  <c r="B71" i="1"/>
  <c r="B257" i="1"/>
  <c r="B675" i="1"/>
  <c r="B250" i="1"/>
  <c r="B61" i="1"/>
  <c r="B497" i="1"/>
  <c r="B245" i="1"/>
  <c r="B178" i="1"/>
  <c r="B94" i="1"/>
  <c r="B647" i="1"/>
  <c r="B700" i="1"/>
  <c r="B30" i="1"/>
  <c r="B222" i="1"/>
  <c r="B461" i="1"/>
  <c r="B722" i="1"/>
  <c r="B168" i="1"/>
  <c r="B224" i="1"/>
  <c r="B177" i="1"/>
  <c r="B684" i="1"/>
  <c r="B680" i="1"/>
  <c r="B468" i="1"/>
  <c r="B205" i="1"/>
  <c r="B133" i="1"/>
  <c r="B179" i="1"/>
  <c r="B653" i="1"/>
  <c r="B56" i="1"/>
  <c r="B639" i="1"/>
  <c r="B70" i="1"/>
  <c r="B25" i="1"/>
  <c r="B593" i="1"/>
  <c r="B685" i="1"/>
  <c r="B477" i="1"/>
  <c r="B689" i="1"/>
  <c r="B165" i="1"/>
  <c r="B662" i="1"/>
  <c r="B536" i="1"/>
  <c r="B35" i="1"/>
  <c r="B98" i="1"/>
  <c r="B149" i="1"/>
  <c r="B213" i="1"/>
  <c r="B198" i="1"/>
  <c r="B232" i="1"/>
  <c r="B598" i="1"/>
  <c r="B540" i="1"/>
  <c r="B527" i="1"/>
  <c r="B44" i="1"/>
  <c r="B713" i="1"/>
  <c r="B546" i="1"/>
  <c r="B473" i="1"/>
  <c r="B732" i="1"/>
  <c r="B681" i="1"/>
  <c r="B40" i="1"/>
  <c r="B557" i="1"/>
  <c r="B596" i="1"/>
  <c r="B486" i="1"/>
  <c r="B659" i="1"/>
  <c r="B524" i="1"/>
  <c r="B686" i="1"/>
  <c r="B733" i="1"/>
  <c r="B587" i="1"/>
  <c r="B641" i="1"/>
  <c r="B116" i="1"/>
  <c r="B52" i="1"/>
  <c r="B192" i="1"/>
  <c r="B234" i="1"/>
  <c r="B734" i="1"/>
  <c r="B46" i="1"/>
  <c r="B246" i="1"/>
  <c r="B597" i="1"/>
  <c r="B229" i="1"/>
  <c r="B554" i="1"/>
  <c r="B500" i="1"/>
  <c r="B642" i="1"/>
  <c r="B656" i="1"/>
  <c r="B132" i="1"/>
  <c r="B239" i="1"/>
  <c r="B619" i="1"/>
  <c r="B143" i="1"/>
  <c r="B660" i="1"/>
  <c r="B144" i="1"/>
  <c r="B190" i="1"/>
  <c r="B530" i="1"/>
  <c r="B727" i="1"/>
  <c r="B106" i="1"/>
  <c r="B607" i="1"/>
  <c r="B214" i="1"/>
  <c r="B163" i="1"/>
  <c r="B101" i="1"/>
  <c r="B542" i="1"/>
  <c r="B537" i="1"/>
  <c r="B613" i="1"/>
  <c r="B203" i="1"/>
  <c r="B459" i="1"/>
  <c r="B83" i="1"/>
  <c r="B720" i="1"/>
  <c r="B568" i="1"/>
  <c r="B646" i="1"/>
  <c r="B231" i="1"/>
  <c r="B29" i="1"/>
  <c r="B731" i="1"/>
  <c r="B256" i="1"/>
  <c r="B31" i="1"/>
  <c r="B709" i="1"/>
  <c r="B68" i="1"/>
  <c r="B89" i="1"/>
  <c r="B81" i="1"/>
  <c r="B555" i="1"/>
  <c r="B737" i="1"/>
  <c r="B510" i="1"/>
  <c r="B517" i="1"/>
  <c r="B605" i="1"/>
  <c r="B197" i="1"/>
  <c r="B39" i="1"/>
  <c r="B678" i="1"/>
  <c r="B570" i="1"/>
  <c r="B195" i="1"/>
  <c r="B138" i="1"/>
  <c r="B263" i="1"/>
  <c r="B505" i="1"/>
  <c r="B503" i="1"/>
  <c r="B742" i="1"/>
  <c r="B735" i="1"/>
  <c r="B721" i="1"/>
  <c r="B482" i="1"/>
  <c r="B87" i="1"/>
  <c r="B184" i="1"/>
  <c r="B666" i="1"/>
  <c r="B226" i="1"/>
  <c r="B74" i="1"/>
  <c r="B243" i="1"/>
  <c r="B169" i="1"/>
  <c r="B683" i="1"/>
  <c r="B96" i="1"/>
  <c r="B538" i="1"/>
  <c r="B725" i="1"/>
  <c r="B122" i="1"/>
  <c r="B110" i="1"/>
  <c r="B698" i="1"/>
  <c r="B464" i="1"/>
  <c r="B272" i="1"/>
  <c r="B741" i="1"/>
  <c r="B579" i="1"/>
  <c r="B693" i="1"/>
  <c r="B266" i="1"/>
  <c r="B567" i="1"/>
  <c r="B640" i="1"/>
  <c r="B625" i="1"/>
  <c r="B512" i="1"/>
  <c r="B34" i="1"/>
  <c r="B37" i="1"/>
  <c r="B148" i="1"/>
  <c r="B162" i="1"/>
  <c r="B462" i="1"/>
  <c r="B91" i="1"/>
  <c r="B92" i="1"/>
  <c r="B158" i="1"/>
  <c r="B577" i="1"/>
  <c r="B585" i="1"/>
  <c r="B242" i="1"/>
  <c r="B489" i="1"/>
  <c r="B569" i="1"/>
  <c r="B606" i="1"/>
  <c r="B706" i="1"/>
  <c r="B578" i="1"/>
  <c r="B488" i="1"/>
  <c r="B111" i="1"/>
  <c r="B658" i="1"/>
  <c r="B69" i="1"/>
  <c r="B264" i="1"/>
  <c r="B217" i="1"/>
  <c r="B223" i="1"/>
  <c r="B82" i="1"/>
  <c r="B173" i="1"/>
  <c r="B490" i="1"/>
  <c r="B634" i="1"/>
  <c r="B746" i="1"/>
  <c r="B187" i="1"/>
  <c r="B671" i="1"/>
  <c r="B249" i="1"/>
  <c r="B134" i="1"/>
  <c r="B563" i="1"/>
  <c r="B99" i="1"/>
  <c r="B591" i="1"/>
  <c r="B636" i="1"/>
  <c r="B677" i="1"/>
  <c r="B574" i="1"/>
  <c r="B131" i="1"/>
  <c r="B525" i="1"/>
  <c r="B201" i="1"/>
  <c r="B36" i="1"/>
  <c r="B499" i="1"/>
  <c r="B63" i="1"/>
  <c r="B633" i="1"/>
  <c r="B710" i="1"/>
  <c r="B611" i="1"/>
  <c r="B672" i="1"/>
  <c r="B535" i="1"/>
  <c r="B561" i="1"/>
  <c r="B705" i="1"/>
  <c r="B492" i="1"/>
  <c r="B21" i="1"/>
  <c r="B55" i="1"/>
  <c r="B188" i="1"/>
  <c r="B145" i="1"/>
  <c r="B627" i="1"/>
  <c r="B161" i="1"/>
  <c r="B271" i="1"/>
  <c r="B543" i="1"/>
  <c r="B493" i="1"/>
  <c r="B124" i="1"/>
  <c r="B589" i="1"/>
  <c r="B475" i="1"/>
  <c r="B97" i="1"/>
  <c r="B225" i="1"/>
  <c r="B260" i="1"/>
  <c r="B180" i="1"/>
  <c r="B204" i="1"/>
  <c r="B467" i="1"/>
  <c r="B137" i="1"/>
  <c r="B663" i="1"/>
  <c r="B95" i="1"/>
  <c r="B211" i="1"/>
  <c r="B33" i="1"/>
  <c r="B632" i="1"/>
  <c r="B221" i="1"/>
  <c r="B80" i="1"/>
  <c r="B112" i="1"/>
  <c r="B718" i="1"/>
  <c r="B565" i="1"/>
  <c r="B556" i="1"/>
  <c r="B166" i="1"/>
  <c r="B73" i="1"/>
  <c r="B470" i="1"/>
  <c r="B649" i="1"/>
  <c r="B129" i="1"/>
  <c r="B64" i="1"/>
  <c r="B529" i="1"/>
  <c r="B523" i="1"/>
  <c r="B513" i="1"/>
  <c r="B476" i="1"/>
  <c r="B736" i="1"/>
  <c r="B643" i="1"/>
  <c r="B45" i="1"/>
  <c r="B624" i="1"/>
  <c r="B695" i="1"/>
  <c r="B41" i="1"/>
  <c r="B581" i="1"/>
  <c r="B592" i="1"/>
  <c r="B547" i="1"/>
  <c r="B212" i="1"/>
  <c r="B244" i="1"/>
  <c r="B553" i="1"/>
  <c r="B128" i="1"/>
  <c r="B708" i="1"/>
  <c r="B707" i="1"/>
  <c r="B657" i="1"/>
  <c r="B160" i="1"/>
  <c r="B175" i="1"/>
  <c r="B652" i="1"/>
  <c r="B182" i="1"/>
  <c r="B237" i="1"/>
  <c r="B93" i="1"/>
  <c r="B674" i="1"/>
  <c r="B573" i="1"/>
  <c r="B635" i="1"/>
  <c r="B507" i="1"/>
  <c r="B199" i="1"/>
  <c r="B600" i="1"/>
  <c r="B687" i="1"/>
  <c r="B254" i="1"/>
  <c r="B697" i="1"/>
  <c r="B618" i="1"/>
  <c r="B109" i="1"/>
  <c r="B53" i="1"/>
  <c r="B610" i="1"/>
  <c r="B49" i="1"/>
  <c r="B252" i="1"/>
  <c r="B72" i="1"/>
  <c r="B238" i="1"/>
  <c r="B676" i="1"/>
  <c r="B679" i="1"/>
  <c r="B714" i="1"/>
  <c r="B583" i="1"/>
  <c r="B644" i="1"/>
  <c r="B566" i="1"/>
  <c r="B193" i="1"/>
  <c r="B241" i="1"/>
  <c r="B479" i="1"/>
  <c r="B167" i="1"/>
  <c r="B135" i="1"/>
  <c r="B210" i="1"/>
  <c r="B728" i="1"/>
  <c r="B194" i="1"/>
  <c r="B220" i="1"/>
  <c r="B176" i="1"/>
  <c r="B208" i="1"/>
  <c r="B562" i="1"/>
  <c r="B258" i="1"/>
  <c r="B247" i="1"/>
  <c r="B191" i="1"/>
  <c r="B688" i="1"/>
  <c r="B57" i="1"/>
  <c r="B745" i="1"/>
  <c r="B235" i="1"/>
  <c r="B544" i="1"/>
  <c r="B152" i="1"/>
  <c r="B265" i="1"/>
  <c r="B196" i="1"/>
  <c r="B509" i="1"/>
  <c r="B86" i="1"/>
  <c r="B595" i="1"/>
  <c r="B551" i="1"/>
  <c r="B170" i="1"/>
  <c r="B704" i="1"/>
  <c r="B691" i="1"/>
  <c r="B528" i="1"/>
  <c r="B478" i="1"/>
  <c r="B608" i="1"/>
  <c r="B506" i="1"/>
  <c r="B626" i="1"/>
  <c r="B650" i="1"/>
  <c r="B508" i="1"/>
  <c r="B651" i="1"/>
  <c r="B703" i="1"/>
  <c r="B75" i="1"/>
  <c r="B531" i="1"/>
  <c r="B670" i="1"/>
  <c r="B582" i="1"/>
  <c r="B481" i="1"/>
  <c r="B584" i="1"/>
  <c r="B692" i="1"/>
  <c r="B637" i="1"/>
  <c r="B599" i="1"/>
  <c r="B521" i="1"/>
  <c r="B515" i="1"/>
  <c r="B102" i="1"/>
  <c r="B661" i="1"/>
  <c r="B216" i="1"/>
  <c r="B24" i="1"/>
  <c r="B156" i="1"/>
  <c r="B665" i="1"/>
  <c r="B147" i="1"/>
  <c r="B504" i="1"/>
  <c r="B558" i="1"/>
  <c r="B240" i="1"/>
  <c r="B580" i="1"/>
  <c r="B696" i="1"/>
  <c r="B667" i="1"/>
  <c r="B487" i="1"/>
  <c r="B153" i="1"/>
  <c r="B200" i="1"/>
  <c r="B262" i="1"/>
  <c r="B744" i="1"/>
  <c r="B48" i="1"/>
  <c r="B586" i="1"/>
  <c r="B541" i="1"/>
  <c r="B88" i="1"/>
  <c r="B27" i="1"/>
  <c r="B47" i="1"/>
  <c r="B123" i="1"/>
  <c r="B469" i="1"/>
  <c r="B673" i="1"/>
  <c r="B43" i="1"/>
  <c r="B518" i="1"/>
  <c r="B638" i="1"/>
  <c r="B575" i="1"/>
  <c r="B564" i="1"/>
  <c r="B572" i="1"/>
  <c r="B631" i="1"/>
  <c r="B472" i="1"/>
  <c r="B617" i="1"/>
  <c r="B612" i="1"/>
  <c r="B151" i="1"/>
  <c r="B726" i="1"/>
  <c r="B150" i="1"/>
  <c r="B501" i="1"/>
  <c r="B514" i="1"/>
  <c r="B255" i="1"/>
  <c r="B181" i="1"/>
  <c r="B743" i="1"/>
  <c r="B520" i="1"/>
  <c r="B121" i="1"/>
  <c r="B484" i="1"/>
  <c r="B576" i="1"/>
  <c r="B54" i="1"/>
  <c r="B90" i="1"/>
  <c r="B545" i="1"/>
  <c r="B483" i="1"/>
  <c r="B202" i="1"/>
  <c r="B682" i="1"/>
  <c r="B522" i="1"/>
  <c r="B103" i="1"/>
  <c r="B516" i="1"/>
  <c r="B164" i="1"/>
  <c r="B157" i="1"/>
  <c r="B206" i="1"/>
  <c r="B471" i="1"/>
  <c r="B602" i="1"/>
  <c r="B519" i="1"/>
  <c r="B560" i="1"/>
  <c r="B594" i="1"/>
  <c r="B491" i="1"/>
  <c r="B654" i="1"/>
  <c r="B146" i="1"/>
  <c r="B267" i="1"/>
  <c r="B104" i="1"/>
  <c r="B664" i="1"/>
  <c r="B590" i="1"/>
  <c r="B22" i="1"/>
  <c r="B253" i="1"/>
  <c r="B60" i="1"/>
  <c r="B118" i="1"/>
  <c r="B269" i="1"/>
  <c r="B136" i="1"/>
  <c r="B549" i="1"/>
  <c r="B127" i="1"/>
  <c r="B552" i="1"/>
  <c r="B66" i="1"/>
  <c r="B716" i="1"/>
  <c r="B702" i="1"/>
  <c r="B126" i="1"/>
  <c r="B668" i="1"/>
  <c r="B494" i="1"/>
  <c r="B465" i="1"/>
  <c r="B171" i="1"/>
  <c r="B172" i="1"/>
  <c r="B511" i="1"/>
  <c r="B621" i="1"/>
  <c r="B230" i="1"/>
  <c r="B125" i="1"/>
  <c r="B32" i="1"/>
  <c r="B113" i="1"/>
  <c r="B526" i="1"/>
  <c r="B480" i="1"/>
  <c r="B140" i="1"/>
  <c r="B694" i="1"/>
  <c r="B609" i="1"/>
  <c r="B615" i="1"/>
  <c r="B604" i="1"/>
  <c r="B655" i="1"/>
  <c r="B460" i="1"/>
  <c r="B62" i="1"/>
  <c r="B715" i="1"/>
  <c r="B141" i="1"/>
  <c r="B114" i="1"/>
  <c r="B259" i="1"/>
  <c r="B108" i="1"/>
  <c r="B268" i="1"/>
  <c r="B38" i="1"/>
  <c r="B85" i="1"/>
  <c r="B550" i="1"/>
  <c r="B717" i="1"/>
  <c r="B548" i="1"/>
  <c r="B495" i="1"/>
  <c r="B119" i="1"/>
  <c r="B218" i="1"/>
  <c r="B559" i="1"/>
  <c r="B622" i="1"/>
  <c r="B77" i="1"/>
  <c r="B463" i="1"/>
  <c r="B730" i="1"/>
  <c r="B723" i="1"/>
  <c r="B458" i="1"/>
  <c r="B207" i="1"/>
  <c r="B28" i="1"/>
  <c r="B729" i="1"/>
  <c r="B248" i="1"/>
  <c r="B532" i="1"/>
  <c r="B174" i="1"/>
  <c r="B539" i="1"/>
  <c r="B628" i="1"/>
  <c r="B236" i="1"/>
  <c r="B466" i="1"/>
  <c r="B496" i="1"/>
  <c r="B84" i="1"/>
  <c r="B699" i="1"/>
  <c r="B23" i="1"/>
  <c r="B701" i="1"/>
  <c r="B215" i="1"/>
  <c r="B669" i="1"/>
  <c r="B227" i="1"/>
  <c r="B186" i="1"/>
  <c r="B270" i="1"/>
  <c r="B623" i="1"/>
  <c r="B690" i="1"/>
  <c r="B120" i="1"/>
  <c r="B251" i="1"/>
  <c r="B724" i="1"/>
  <c r="B183" i="1"/>
  <c r="B620" i="1"/>
  <c r="B130" i="1"/>
  <c r="B209" i="1"/>
  <c r="B739" i="1"/>
  <c r="B219" i="1"/>
  <c r="B155" i="1"/>
  <c r="B76" i="1"/>
  <c r="B105" i="1"/>
  <c r="B719" i="1"/>
  <c r="B107" i="1"/>
  <c r="B740" i="1"/>
  <c r="B185" i="1"/>
  <c r="F21" i="1"/>
  <c r="C953" i="1" l="1"/>
  <c r="A953" i="1" s="1"/>
  <c r="C783" i="1"/>
  <c r="A783" i="1" s="1"/>
  <c r="C819" i="1"/>
  <c r="A819" i="1" s="1"/>
  <c r="C989" i="1"/>
  <c r="A989" i="1" s="1"/>
  <c r="C844" i="1"/>
  <c r="A844" i="1" s="1"/>
  <c r="C870" i="1"/>
  <c r="A870" i="1" s="1"/>
  <c r="C942" i="1"/>
  <c r="A942" i="1" s="1"/>
  <c r="C911" i="1"/>
  <c r="A911" i="1" s="1"/>
  <c r="C840" i="1"/>
  <c r="A840" i="1" s="1"/>
  <c r="C1017" i="1"/>
  <c r="A1017" i="1" s="1"/>
  <c r="C976" i="1"/>
  <c r="A976" i="1" s="1"/>
  <c r="C1016" i="1"/>
  <c r="A1016" i="1" s="1"/>
  <c r="C945" i="1"/>
  <c r="A945" i="1" s="1"/>
  <c r="C821" i="1"/>
  <c r="A821" i="1" s="1"/>
  <c r="C864" i="1"/>
  <c r="A864" i="1" s="1"/>
  <c r="C947" i="1"/>
  <c r="A947" i="1" s="1"/>
  <c r="C820" i="1"/>
  <c r="A820" i="1" s="1"/>
  <c r="C940" i="1"/>
  <c r="A940" i="1" s="1"/>
  <c r="C805" i="1"/>
  <c r="A805" i="1" s="1"/>
  <c r="C993" i="1"/>
  <c r="A993" i="1" s="1"/>
  <c r="C816" i="1"/>
  <c r="A816" i="1" s="1"/>
  <c r="C927" i="1"/>
  <c r="A927" i="1" s="1"/>
  <c r="C1007" i="1"/>
  <c r="A1007" i="1" s="1"/>
  <c r="C797" i="1"/>
  <c r="A797" i="1" s="1"/>
  <c r="C900" i="1"/>
  <c r="A900" i="1" s="1"/>
  <c r="C998" i="1"/>
  <c r="A998" i="1" s="1"/>
  <c r="C905" i="1"/>
  <c r="A905" i="1" s="1"/>
  <c r="C846" i="1"/>
  <c r="A846" i="1" s="1"/>
  <c r="C909" i="1"/>
  <c r="A909" i="1" s="1"/>
  <c r="C856" i="1"/>
  <c r="A856" i="1" s="1"/>
  <c r="C833" i="1"/>
  <c r="A833" i="1" s="1"/>
  <c r="C933" i="1"/>
  <c r="A933" i="1" s="1"/>
  <c r="C832" i="1"/>
  <c r="A832" i="1" s="1"/>
  <c r="C968" i="1"/>
  <c r="A968" i="1" s="1"/>
  <c r="C848" i="1"/>
  <c r="A848" i="1" s="1"/>
  <c r="C974" i="1"/>
  <c r="A974" i="1" s="1"/>
  <c r="C881" i="1"/>
  <c r="A881" i="1" s="1"/>
  <c r="C792" i="1"/>
  <c r="A792" i="1" s="1"/>
  <c r="C886" i="1"/>
  <c r="A886" i="1" s="1"/>
  <c r="C899" i="1"/>
  <c r="A899" i="1" s="1"/>
  <c r="C996" i="1"/>
  <c r="A996" i="1" s="1"/>
  <c r="C815" i="1"/>
  <c r="A815" i="1" s="1"/>
  <c r="C931" i="1"/>
  <c r="A931" i="1" s="1"/>
  <c r="C910" i="1"/>
  <c r="A910" i="1" s="1"/>
  <c r="C965" i="1"/>
  <c r="A965" i="1" s="1"/>
  <c r="C904" i="1"/>
  <c r="A904" i="1" s="1"/>
  <c r="C863" i="1"/>
  <c r="A863" i="1" s="1"/>
  <c r="C1003" i="1"/>
  <c r="A1003" i="1" s="1"/>
  <c r="C842" i="1"/>
  <c r="A842" i="1" s="1"/>
  <c r="C862" i="1"/>
  <c r="A862" i="1" s="1"/>
  <c r="C855" i="1"/>
  <c r="A855" i="1" s="1"/>
  <c r="C981" i="1"/>
  <c r="A981" i="1" s="1"/>
  <c r="C1011" i="1"/>
  <c r="A1011" i="1" s="1"/>
  <c r="C921" i="1"/>
  <c r="A921" i="1" s="1"/>
  <c r="C918" i="1"/>
  <c r="A918" i="1" s="1"/>
  <c r="C786" i="1"/>
  <c r="A786" i="1" s="1"/>
  <c r="C972" i="1"/>
  <c r="A972" i="1" s="1"/>
  <c r="C822" i="1"/>
  <c r="A822" i="1" s="1"/>
  <c r="C970" i="1"/>
  <c r="A970" i="1" s="1"/>
  <c r="C939" i="1"/>
  <c r="A939" i="1" s="1"/>
  <c r="C973" i="1"/>
  <c r="A973" i="1" s="1"/>
  <c r="C781" i="1"/>
  <c r="A781" i="1" s="1"/>
  <c r="C777" i="1"/>
  <c r="A777" i="1" s="1"/>
  <c r="C773" i="1"/>
  <c r="A773" i="1" s="1"/>
  <c r="C769" i="1"/>
  <c r="A769" i="1" s="1"/>
  <c r="C765" i="1"/>
  <c r="A765" i="1" s="1"/>
  <c r="C761" i="1"/>
  <c r="A761" i="1" s="1"/>
  <c r="C757" i="1"/>
  <c r="A757" i="1" s="1"/>
  <c r="C753" i="1"/>
  <c r="A753" i="1" s="1"/>
  <c r="C749" i="1"/>
  <c r="A749" i="1" s="1"/>
  <c r="C941" i="1"/>
  <c r="A941" i="1" s="1"/>
  <c r="C926" i="1"/>
  <c r="A926" i="1" s="1"/>
  <c r="C799" i="1"/>
  <c r="A799" i="1" s="1"/>
  <c r="C836" i="1"/>
  <c r="A836" i="1" s="1"/>
  <c r="C884" i="1"/>
  <c r="A884" i="1" s="1"/>
  <c r="C785" i="1"/>
  <c r="A785" i="1" s="1"/>
  <c r="C851" i="1"/>
  <c r="A851" i="1" s="1"/>
  <c r="C877" i="1"/>
  <c r="A877" i="1" s="1"/>
  <c r="C919" i="1"/>
  <c r="A919" i="1" s="1"/>
  <c r="C796" i="1"/>
  <c r="A796" i="1" s="1"/>
  <c r="C841" i="1"/>
  <c r="A841" i="1" s="1"/>
  <c r="C845" i="1"/>
  <c r="A845" i="1" s="1"/>
  <c r="C839" i="1"/>
  <c r="A839" i="1" s="1"/>
  <c r="C956" i="1"/>
  <c r="A956" i="1" s="1"/>
  <c r="C963" i="1"/>
  <c r="A963" i="1" s="1"/>
  <c r="C794" i="1"/>
  <c r="A794" i="1" s="1"/>
  <c r="C812" i="1"/>
  <c r="A812" i="1" s="1"/>
  <c r="C990" i="1"/>
  <c r="A990" i="1" s="1"/>
  <c r="C986" i="1"/>
  <c r="A986" i="1" s="1"/>
  <c r="C924" i="1"/>
  <c r="A924" i="1" s="1"/>
  <c r="C806" i="1"/>
  <c r="A806" i="1" s="1"/>
  <c r="C975" i="1"/>
  <c r="A975" i="1" s="1"/>
  <c r="C803" i="1"/>
  <c r="A803" i="1" s="1"/>
  <c r="C834" i="1"/>
  <c r="A834" i="1" s="1"/>
  <c r="C869" i="1"/>
  <c r="A869" i="1" s="1"/>
  <c r="C1013" i="1"/>
  <c r="A1013" i="1" s="1"/>
  <c r="C887" i="1"/>
  <c r="A887" i="1" s="1"/>
  <c r="C891" i="1"/>
  <c r="A891" i="1" s="1"/>
  <c r="C1004" i="1"/>
  <c r="A1004" i="1" s="1"/>
  <c r="C1012" i="1"/>
  <c r="A1012" i="1" s="1"/>
  <c r="C960" i="1"/>
  <c r="A960" i="1" s="1"/>
  <c r="C872" i="1"/>
  <c r="A872" i="1" s="1"/>
  <c r="C1020" i="1"/>
  <c r="A1020" i="1" s="1"/>
  <c r="C854" i="1"/>
  <c r="A854" i="1" s="1"/>
  <c r="C795" i="1"/>
  <c r="A795" i="1" s="1"/>
  <c r="C890" i="1"/>
  <c r="A890" i="1" s="1"/>
  <c r="C818" i="1"/>
  <c r="A818" i="1" s="1"/>
  <c r="C952" i="1"/>
  <c r="A952" i="1" s="1"/>
  <c r="C273" i="1"/>
  <c r="A273" i="1" s="1"/>
  <c r="C860" i="1"/>
  <c r="A860" i="1" s="1"/>
  <c r="C958" i="1"/>
  <c r="A958" i="1" s="1"/>
  <c r="C1002" i="1"/>
  <c r="A1002" i="1" s="1"/>
  <c r="C888" i="1"/>
  <c r="A888" i="1" s="1"/>
  <c r="C813" i="1"/>
  <c r="A813" i="1" s="1"/>
  <c r="C894" i="1"/>
  <c r="A894" i="1" s="1"/>
  <c r="C902" i="1"/>
  <c r="A902" i="1" s="1"/>
  <c r="C787" i="1"/>
  <c r="A787" i="1" s="1"/>
  <c r="C892" i="1"/>
  <c r="A892" i="1" s="1"/>
  <c r="C835" i="1"/>
  <c r="A835" i="1" s="1"/>
  <c r="C971" i="1"/>
  <c r="A971" i="1" s="1"/>
  <c r="C784" i="1"/>
  <c r="A784" i="1" s="1"/>
  <c r="C867" i="1"/>
  <c r="A867" i="1" s="1"/>
  <c r="C932" i="1"/>
  <c r="A932" i="1" s="1"/>
  <c r="C944" i="1"/>
  <c r="A944" i="1" s="1"/>
  <c r="C967" i="1"/>
  <c r="A967" i="1" s="1"/>
  <c r="C922" i="1"/>
  <c r="A922" i="1" s="1"/>
  <c r="C966" i="1"/>
  <c r="A966" i="1" s="1"/>
  <c r="C849" i="1"/>
  <c r="A849" i="1" s="1"/>
  <c r="C882" i="1"/>
  <c r="A882" i="1" s="1"/>
  <c r="C798" i="1"/>
  <c r="A798" i="1" s="1"/>
  <c r="C852" i="1"/>
  <c r="A852" i="1" s="1"/>
  <c r="C1014" i="1"/>
  <c r="A1014" i="1" s="1"/>
  <c r="C978" i="1"/>
  <c r="A978" i="1" s="1"/>
  <c r="C793" i="1"/>
  <c r="A793" i="1" s="1"/>
  <c r="C913" i="1"/>
  <c r="A913" i="1" s="1"/>
  <c r="C858" i="1"/>
  <c r="A858" i="1" s="1"/>
  <c r="C780" i="1"/>
  <c r="A780" i="1" s="1"/>
  <c r="C776" i="1"/>
  <c r="A776" i="1" s="1"/>
  <c r="C772" i="1"/>
  <c r="A772" i="1" s="1"/>
  <c r="C768" i="1"/>
  <c r="A768" i="1" s="1"/>
  <c r="C764" i="1"/>
  <c r="A764" i="1" s="1"/>
  <c r="C760" i="1"/>
  <c r="A760" i="1" s="1"/>
  <c r="C756" i="1"/>
  <c r="A756" i="1" s="1"/>
  <c r="C752" i="1"/>
  <c r="A752" i="1" s="1"/>
  <c r="C748" i="1"/>
  <c r="A748" i="1" s="1"/>
  <c r="C859" i="1"/>
  <c r="A859" i="1" s="1"/>
  <c r="C929" i="1"/>
  <c r="A929" i="1" s="1"/>
  <c r="C1015" i="1"/>
  <c r="A1015" i="1" s="1"/>
  <c r="C791" i="1"/>
  <c r="A791" i="1" s="1"/>
  <c r="C873" i="1"/>
  <c r="A873" i="1" s="1"/>
  <c r="C934" i="1"/>
  <c r="A934" i="1" s="1"/>
  <c r="C948" i="1"/>
  <c r="A948" i="1" s="1"/>
  <c r="C994" i="1"/>
  <c r="A994" i="1" s="1"/>
  <c r="C857" i="1"/>
  <c r="A857" i="1" s="1"/>
  <c r="C788" i="1"/>
  <c r="A788" i="1" s="1"/>
  <c r="C980" i="1"/>
  <c r="A980" i="1" s="1"/>
  <c r="C1019" i="1"/>
  <c r="A1019" i="1" s="1"/>
  <c r="C946" i="1"/>
  <c r="A946" i="1" s="1"/>
  <c r="C790" i="1"/>
  <c r="A790" i="1" s="1"/>
  <c r="C915" i="1"/>
  <c r="A915" i="1" s="1"/>
  <c r="C885" i="1"/>
  <c r="A885" i="1" s="1"/>
  <c r="C808" i="1"/>
  <c r="A808" i="1" s="1"/>
  <c r="C901" i="1"/>
  <c r="A901" i="1" s="1"/>
  <c r="C826" i="1"/>
  <c r="A826" i="1" s="1"/>
  <c r="C937" i="1"/>
  <c r="A937" i="1" s="1"/>
  <c r="C897" i="1"/>
  <c r="A897" i="1" s="1"/>
  <c r="C843" i="1"/>
  <c r="A843" i="1" s="1"/>
  <c r="C866" i="1"/>
  <c r="A866" i="1" s="1"/>
  <c r="C992" i="1"/>
  <c r="A992" i="1" s="1"/>
  <c r="C883" i="1"/>
  <c r="A883" i="1" s="1"/>
  <c r="C962" i="1"/>
  <c r="A962" i="1" s="1"/>
  <c r="C907" i="1"/>
  <c r="A907" i="1" s="1"/>
  <c r="C951" i="1"/>
  <c r="A951" i="1" s="1"/>
  <c r="C853" i="1"/>
  <c r="A853" i="1" s="1"/>
  <c r="C876" i="1"/>
  <c r="A876" i="1" s="1"/>
  <c r="C804" i="1"/>
  <c r="A804" i="1" s="1"/>
  <c r="C969" i="1"/>
  <c r="A969" i="1" s="1"/>
  <c r="C1001" i="1"/>
  <c r="A1001" i="1" s="1"/>
  <c r="C943" i="1"/>
  <c r="A943" i="1" s="1"/>
  <c r="C925" i="1"/>
  <c r="A925" i="1" s="1"/>
  <c r="C898" i="1"/>
  <c r="A898" i="1" s="1"/>
  <c r="C982" i="1"/>
  <c r="A982" i="1" s="1"/>
  <c r="C878" i="1"/>
  <c r="A878" i="1" s="1"/>
  <c r="C917" i="1"/>
  <c r="A917" i="1" s="1"/>
  <c r="C949" i="1"/>
  <c r="A949" i="1" s="1"/>
  <c r="C801" i="1"/>
  <c r="A801" i="1" s="1"/>
  <c r="C957" i="1"/>
  <c r="A957" i="1" s="1"/>
  <c r="C988" i="1"/>
  <c r="A988" i="1" s="1"/>
  <c r="C800" i="1"/>
  <c r="A800" i="1" s="1"/>
  <c r="C868" i="1"/>
  <c r="A868" i="1" s="1"/>
  <c r="C817" i="1"/>
  <c r="A817" i="1" s="1"/>
  <c r="C997" i="1"/>
  <c r="A997" i="1" s="1"/>
  <c r="C850" i="1"/>
  <c r="A850" i="1" s="1"/>
  <c r="C961" i="1"/>
  <c r="A961" i="1" s="1"/>
  <c r="C903" i="1"/>
  <c r="A903" i="1" s="1"/>
  <c r="C814" i="1"/>
  <c r="A814" i="1" s="1"/>
  <c r="C837" i="1"/>
  <c r="A837" i="1" s="1"/>
  <c r="C1008" i="1"/>
  <c r="A1008" i="1" s="1"/>
  <c r="C807" i="1"/>
  <c r="A807" i="1" s="1"/>
  <c r="C828" i="1"/>
  <c r="A828" i="1" s="1"/>
  <c r="C893" i="1"/>
  <c r="A893" i="1" s="1"/>
  <c r="C825" i="1"/>
  <c r="A825" i="1" s="1"/>
  <c r="C912" i="1"/>
  <c r="A912" i="1" s="1"/>
  <c r="C984" i="1"/>
  <c r="A984" i="1" s="1"/>
  <c r="C871" i="1"/>
  <c r="A871" i="1" s="1"/>
  <c r="C865" i="1"/>
  <c r="A865" i="1" s="1"/>
  <c r="C861" i="1"/>
  <c r="A861" i="1" s="1"/>
  <c r="C802" i="1"/>
  <c r="A802" i="1" s="1"/>
  <c r="C1005" i="1"/>
  <c r="A1005" i="1" s="1"/>
  <c r="C955" i="1"/>
  <c r="A955" i="1" s="1"/>
  <c r="C823" i="1"/>
  <c r="A823" i="1" s="1"/>
  <c r="C954" i="1"/>
  <c r="A954" i="1" s="1"/>
  <c r="C928" i="1"/>
  <c r="A928" i="1" s="1"/>
  <c r="C779" i="1"/>
  <c r="A779" i="1" s="1"/>
  <c r="C775" i="1"/>
  <c r="A775" i="1" s="1"/>
  <c r="C771" i="1"/>
  <c r="A771" i="1" s="1"/>
  <c r="C21" i="1"/>
  <c r="C767" i="1"/>
  <c r="A767" i="1" s="1"/>
  <c r="C763" i="1"/>
  <c r="A763" i="1" s="1"/>
  <c r="C759" i="1"/>
  <c r="A759" i="1" s="1"/>
  <c r="C755" i="1"/>
  <c r="A755" i="1" s="1"/>
  <c r="C751" i="1"/>
  <c r="A751" i="1" s="1"/>
  <c r="C747" i="1"/>
  <c r="A747" i="1" s="1"/>
  <c r="C875" i="1"/>
  <c r="A875" i="1" s="1"/>
  <c r="C874" i="1"/>
  <c r="A874" i="1" s="1"/>
  <c r="C979" i="1"/>
  <c r="A979" i="1" s="1"/>
  <c r="C847" i="1"/>
  <c r="A847" i="1" s="1"/>
  <c r="C809" i="1"/>
  <c r="A809" i="1" s="1"/>
  <c r="C889" i="1"/>
  <c r="A889" i="1" s="1"/>
  <c r="C829" i="1"/>
  <c r="A829" i="1" s="1"/>
  <c r="C995" i="1"/>
  <c r="A995" i="1" s="1"/>
  <c r="C831" i="1"/>
  <c r="A831" i="1" s="1"/>
  <c r="C920" i="1"/>
  <c r="A920" i="1" s="1"/>
  <c r="C447" i="1"/>
  <c r="C908" i="1"/>
  <c r="A908" i="1" s="1"/>
  <c r="C935" i="1"/>
  <c r="A935" i="1" s="1"/>
  <c r="C999" i="1"/>
  <c r="A999" i="1" s="1"/>
  <c r="C977" i="1"/>
  <c r="A977" i="1" s="1"/>
  <c r="C906" i="1"/>
  <c r="A906" i="1" s="1"/>
  <c r="C838" i="1"/>
  <c r="A838" i="1" s="1"/>
  <c r="C914" i="1"/>
  <c r="A914" i="1" s="1"/>
  <c r="C936" i="1"/>
  <c r="A936" i="1" s="1"/>
  <c r="C824" i="1"/>
  <c r="A824" i="1" s="1"/>
  <c r="C916" i="1"/>
  <c r="A916" i="1" s="1"/>
  <c r="C959" i="1"/>
  <c r="A959" i="1" s="1"/>
  <c r="C983" i="1"/>
  <c r="A983" i="1" s="1"/>
  <c r="C950" i="1"/>
  <c r="A950" i="1" s="1"/>
  <c r="C1018" i="1"/>
  <c r="A1018" i="1" s="1"/>
  <c r="C789" i="1"/>
  <c r="A789" i="1" s="1"/>
  <c r="C991" i="1"/>
  <c r="A991" i="1" s="1"/>
  <c r="C830" i="1"/>
  <c r="A830" i="1" s="1"/>
  <c r="C895" i="1"/>
  <c r="A895" i="1" s="1"/>
  <c r="C930" i="1"/>
  <c r="A930" i="1" s="1"/>
  <c r="C880" i="1"/>
  <c r="A880" i="1" s="1"/>
  <c r="C938" i="1"/>
  <c r="A938" i="1" s="1"/>
  <c r="C985" i="1"/>
  <c r="A985" i="1" s="1"/>
  <c r="C879" i="1"/>
  <c r="A879" i="1" s="1"/>
  <c r="C811" i="1"/>
  <c r="A811" i="1" s="1"/>
  <c r="C1006" i="1"/>
  <c r="A1006" i="1" s="1"/>
  <c r="C923" i="1"/>
  <c r="A923" i="1" s="1"/>
  <c r="C987" i="1"/>
  <c r="A987" i="1" s="1"/>
  <c r="C1010" i="1"/>
  <c r="A1010" i="1" s="1"/>
  <c r="C964" i="1"/>
  <c r="A964" i="1" s="1"/>
  <c r="C1009" i="1"/>
  <c r="A1009" i="1" s="1"/>
  <c r="C1000" i="1"/>
  <c r="A1000" i="1" s="1"/>
  <c r="C810" i="1"/>
  <c r="A810" i="1" s="1"/>
  <c r="C827" i="1"/>
  <c r="A827" i="1" s="1"/>
  <c r="C782" i="1"/>
  <c r="A782" i="1" s="1"/>
  <c r="C778" i="1"/>
  <c r="A778" i="1" s="1"/>
  <c r="C774" i="1"/>
  <c r="A774" i="1" s="1"/>
  <c r="C770" i="1"/>
  <c r="A770" i="1" s="1"/>
  <c r="C766" i="1"/>
  <c r="A766" i="1" s="1"/>
  <c r="C762" i="1"/>
  <c r="A762" i="1" s="1"/>
  <c r="C758" i="1"/>
  <c r="A758" i="1" s="1"/>
  <c r="C754" i="1"/>
  <c r="A754" i="1" s="1"/>
  <c r="C750" i="1"/>
  <c r="A750" i="1" s="1"/>
  <c r="C896" i="1"/>
  <c r="A896" i="1" s="1"/>
  <c r="C105" i="1"/>
  <c r="A105" i="1" s="1"/>
  <c r="C739" i="1"/>
  <c r="A739" i="1" s="1"/>
  <c r="C690" i="1"/>
  <c r="A690" i="1" s="1"/>
  <c r="C23" i="1"/>
  <c r="A23" i="1" s="1"/>
  <c r="C174" i="1"/>
  <c r="A174" i="1" s="1"/>
  <c r="C730" i="1"/>
  <c r="A730" i="1" s="1"/>
  <c r="C548" i="1"/>
  <c r="A548" i="1" s="1"/>
  <c r="C114" i="1"/>
  <c r="A114" i="1" s="1"/>
  <c r="C526" i="1"/>
  <c r="A526" i="1" s="1"/>
  <c r="C171" i="1"/>
  <c r="A171" i="1" s="1"/>
  <c r="C552" i="1"/>
  <c r="A552" i="1" s="1"/>
  <c r="C267" i="1"/>
  <c r="A267" i="1" s="1"/>
  <c r="C594" i="1"/>
  <c r="A594" i="1" s="1"/>
  <c r="C516" i="1"/>
  <c r="A516" i="1" s="1"/>
  <c r="C54" i="1"/>
  <c r="A54" i="1" s="1"/>
  <c r="C514" i="1"/>
  <c r="A514" i="1" s="1"/>
  <c r="C631" i="1"/>
  <c r="A631" i="1" s="1"/>
  <c r="C469" i="1"/>
  <c r="A469" i="1" s="1"/>
  <c r="C88" i="1"/>
  <c r="A88" i="1" s="1"/>
  <c r="C487" i="1"/>
  <c r="A487" i="1" s="1"/>
  <c r="C665" i="1"/>
  <c r="A665" i="1" s="1"/>
  <c r="C661" i="1"/>
  <c r="A661" i="1" s="1"/>
  <c r="C481" i="1"/>
  <c r="A481" i="1" s="1"/>
  <c r="C650" i="1"/>
  <c r="A650" i="1" s="1"/>
  <c r="C170" i="1"/>
  <c r="A170" i="1" s="1"/>
  <c r="C544" i="1"/>
  <c r="A544" i="1" s="1"/>
  <c r="C688" i="1"/>
  <c r="A688" i="1" s="1"/>
  <c r="C194" i="1"/>
  <c r="A194" i="1" s="1"/>
  <c r="C566" i="1"/>
  <c r="A566" i="1" s="1"/>
  <c r="C679" i="1"/>
  <c r="A679" i="1" s="1"/>
  <c r="C109" i="1"/>
  <c r="A109" i="1" s="1"/>
  <c r="C635" i="1"/>
  <c r="A635" i="1" s="1"/>
  <c r="C160" i="1"/>
  <c r="A160" i="1" s="1"/>
  <c r="C547" i="1"/>
  <c r="A547" i="1" s="1"/>
  <c r="C736" i="1"/>
  <c r="A736" i="1" s="1"/>
  <c r="C470" i="1"/>
  <c r="A470" i="1" s="1"/>
  <c r="C221" i="1"/>
  <c r="A221" i="1" s="1"/>
  <c r="C204" i="1"/>
  <c r="A204" i="1" s="1"/>
  <c r="C627" i="1"/>
  <c r="A627" i="1" s="1"/>
  <c r="C535" i="1"/>
  <c r="A535" i="1" s="1"/>
  <c r="C633" i="1"/>
  <c r="A633" i="1" s="1"/>
  <c r="C677" i="1"/>
  <c r="A677" i="1" s="1"/>
  <c r="C187" i="1"/>
  <c r="A187" i="1" s="1"/>
  <c r="C264" i="1"/>
  <c r="A264" i="1" s="1"/>
  <c r="C569" i="1"/>
  <c r="A569" i="1" s="1"/>
  <c r="C462" i="1"/>
  <c r="A462" i="1" s="1"/>
  <c r="C741" i="1"/>
  <c r="A741" i="1" s="1"/>
  <c r="C96" i="1"/>
  <c r="A96" i="1" s="1"/>
  <c r="C87" i="1"/>
  <c r="A87" i="1" s="1"/>
  <c r="C138" i="1"/>
  <c r="A138" i="1" s="1"/>
  <c r="C39" i="1"/>
  <c r="A39" i="1" s="1"/>
  <c r="C256" i="1"/>
  <c r="A256" i="1" s="1"/>
  <c r="C459" i="1"/>
  <c r="A459" i="1" s="1"/>
  <c r="C607" i="1"/>
  <c r="A607" i="1" s="1"/>
  <c r="C619" i="1"/>
  <c r="A619" i="1" s="1"/>
  <c r="C597" i="1"/>
  <c r="A597" i="1" s="1"/>
  <c r="C641" i="1"/>
  <c r="A641" i="1" s="1"/>
  <c r="C557" i="1"/>
  <c r="A557" i="1" s="1"/>
  <c r="C473" i="1"/>
  <c r="A473" i="1" s="1"/>
  <c r="C198" i="1"/>
  <c r="A198" i="1" s="1"/>
  <c r="C689" i="1"/>
  <c r="A689" i="1" s="1"/>
  <c r="C653" i="1"/>
  <c r="A653" i="1" s="1"/>
  <c r="C224" i="1"/>
  <c r="A224" i="1" s="1"/>
  <c r="C94" i="1"/>
  <c r="A94" i="1" s="1"/>
  <c r="C71" i="1"/>
  <c r="A71" i="1" s="1"/>
  <c r="C588" i="1"/>
  <c r="A588" i="1" s="1"/>
  <c r="C711" i="1"/>
  <c r="A711" i="1" s="1"/>
  <c r="C50" i="1"/>
  <c r="A50" i="1" s="1"/>
  <c r="A447" i="1"/>
  <c r="C439" i="1"/>
  <c r="A439" i="1" s="1"/>
  <c r="C431" i="1"/>
  <c r="A431" i="1" s="1"/>
  <c r="C419" i="1"/>
  <c r="A419" i="1" s="1"/>
  <c r="C411" i="1"/>
  <c r="A411" i="1" s="1"/>
  <c r="C403" i="1"/>
  <c r="A403" i="1" s="1"/>
  <c r="C395" i="1"/>
  <c r="A395" i="1" s="1"/>
  <c r="C387" i="1"/>
  <c r="A387" i="1" s="1"/>
  <c r="C379" i="1"/>
  <c r="A379" i="1" s="1"/>
  <c r="C371" i="1"/>
  <c r="A371" i="1" s="1"/>
  <c r="C363" i="1"/>
  <c r="A363" i="1" s="1"/>
  <c r="C359" i="1"/>
  <c r="A359" i="1" s="1"/>
  <c r="C351" i="1"/>
  <c r="A351" i="1" s="1"/>
  <c r="C343" i="1"/>
  <c r="A343" i="1" s="1"/>
  <c r="C335" i="1"/>
  <c r="A335" i="1" s="1"/>
  <c r="C283" i="1"/>
  <c r="A283" i="1" s="1"/>
  <c r="C189" i="1"/>
  <c r="A189" i="1" s="1"/>
  <c r="C534" i="1"/>
  <c r="A534" i="1" s="1"/>
  <c r="C278" i="1"/>
  <c r="A278" i="1" s="1"/>
  <c r="C185" i="1"/>
  <c r="A185" i="1" s="1"/>
  <c r="C183" i="1"/>
  <c r="A183" i="1" s="1"/>
  <c r="C227" i="1"/>
  <c r="A227" i="1" s="1"/>
  <c r="C466" i="1"/>
  <c r="A466" i="1" s="1"/>
  <c r="C28" i="1"/>
  <c r="A28" i="1" s="1"/>
  <c r="C559" i="1"/>
  <c r="A559" i="1" s="1"/>
  <c r="C38" i="1"/>
  <c r="A38" i="1" s="1"/>
  <c r="C460" i="1"/>
  <c r="A460" i="1" s="1"/>
  <c r="C609" i="1"/>
  <c r="A609" i="1" s="1"/>
  <c r="C230" i="1"/>
  <c r="A230" i="1" s="1"/>
  <c r="C126" i="1"/>
  <c r="A126" i="1" s="1"/>
  <c r="C269" i="1"/>
  <c r="A269" i="1" s="1"/>
  <c r="C471" i="1"/>
  <c r="A471" i="1" s="1"/>
  <c r="C202" i="1"/>
  <c r="A202" i="1" s="1"/>
  <c r="C520" i="1"/>
  <c r="A520" i="1" s="1"/>
  <c r="C151" i="1"/>
  <c r="A151" i="1" s="1"/>
  <c r="C638" i="1"/>
  <c r="A638" i="1" s="1"/>
  <c r="C744" i="1"/>
  <c r="A744" i="1" s="1"/>
  <c r="C240" i="1"/>
  <c r="A240" i="1" s="1"/>
  <c r="C599" i="1"/>
  <c r="A599" i="1" s="1"/>
  <c r="C75" i="1"/>
  <c r="A75" i="1" s="1"/>
  <c r="C478" i="1"/>
  <c r="A478" i="1" s="1"/>
  <c r="C509" i="1"/>
  <c r="A509" i="1" s="1"/>
  <c r="C562" i="1"/>
  <c r="A562" i="1" s="1"/>
  <c r="C167" i="1"/>
  <c r="A167" i="1" s="1"/>
  <c r="C252" i="1"/>
  <c r="A252" i="1" s="1"/>
  <c r="C687" i="1"/>
  <c r="A687" i="1" s="1"/>
  <c r="C237" i="1"/>
  <c r="A237" i="1" s="1"/>
  <c r="C128" i="1"/>
  <c r="A128" i="1" s="1"/>
  <c r="C695" i="1"/>
  <c r="A695" i="1" s="1"/>
  <c r="C529" i="1"/>
  <c r="A529" i="1" s="1"/>
  <c r="C565" i="1"/>
  <c r="A565" i="1" s="1"/>
  <c r="C95" i="1"/>
  <c r="A95" i="1" s="1"/>
  <c r="C97" i="1"/>
  <c r="A97" i="1" s="1"/>
  <c r="C493" i="1"/>
  <c r="A493" i="1" s="1"/>
  <c r="A21" i="1"/>
  <c r="C201" i="1"/>
  <c r="A201" i="1" s="1"/>
  <c r="C563" i="1"/>
  <c r="A563" i="1" s="1"/>
  <c r="C173" i="1"/>
  <c r="A173" i="1" s="1"/>
  <c r="C488" i="1"/>
  <c r="A488" i="1" s="1"/>
  <c r="C577" i="1"/>
  <c r="A577" i="1" s="1"/>
  <c r="C34" i="1"/>
  <c r="A34" i="1" s="1"/>
  <c r="C567" i="1"/>
  <c r="A567" i="1" s="1"/>
  <c r="C110" i="1"/>
  <c r="A110" i="1" s="1"/>
  <c r="C74" i="1"/>
  <c r="A74" i="1" s="1"/>
  <c r="C742" i="1"/>
  <c r="A742" i="1" s="1"/>
  <c r="C510" i="1"/>
  <c r="A510" i="1" s="1"/>
  <c r="C89" i="1"/>
  <c r="A89" i="1" s="1"/>
  <c r="C646" i="1"/>
  <c r="A646" i="1" s="1"/>
  <c r="C542" i="1"/>
  <c r="A542" i="1" s="1"/>
  <c r="C190" i="1"/>
  <c r="A190" i="1" s="1"/>
  <c r="C642" i="1"/>
  <c r="A642" i="1" s="1"/>
  <c r="C234" i="1"/>
  <c r="A234" i="1" s="1"/>
  <c r="C524" i="1"/>
  <c r="A524" i="1" s="1"/>
  <c r="C527" i="1"/>
  <c r="A527" i="1" s="1"/>
  <c r="C35" i="1"/>
  <c r="A35" i="1" s="1"/>
  <c r="C25" i="1"/>
  <c r="A25" i="1" s="1"/>
  <c r="C468" i="1"/>
  <c r="A468" i="1" s="1"/>
  <c r="C222" i="1"/>
  <c r="A222" i="1" s="1"/>
  <c r="C61" i="1"/>
  <c r="A61" i="1" s="1"/>
  <c r="C233" i="1"/>
  <c r="A233" i="1" s="1"/>
  <c r="C533" i="1"/>
  <c r="A533" i="1" s="1"/>
  <c r="C115" i="1"/>
  <c r="A115" i="1" s="1"/>
  <c r="C455" i="1"/>
  <c r="A455" i="1" s="1"/>
  <c r="C451" i="1"/>
  <c r="A451" i="1" s="1"/>
  <c r="C443" i="1"/>
  <c r="A443" i="1" s="1"/>
  <c r="C435" i="1"/>
  <c r="A435" i="1" s="1"/>
  <c r="C427" i="1"/>
  <c r="A427" i="1" s="1"/>
  <c r="C423" i="1"/>
  <c r="A423" i="1" s="1"/>
  <c r="C415" i="1"/>
  <c r="A415" i="1" s="1"/>
  <c r="C407" i="1"/>
  <c r="A407" i="1" s="1"/>
  <c r="C399" i="1"/>
  <c r="A399" i="1" s="1"/>
  <c r="C391" i="1"/>
  <c r="A391" i="1" s="1"/>
  <c r="C383" i="1"/>
  <c r="A383" i="1" s="1"/>
  <c r="C375" i="1"/>
  <c r="A375" i="1" s="1"/>
  <c r="C367" i="1"/>
  <c r="A367" i="1" s="1"/>
  <c r="C355" i="1"/>
  <c r="A355" i="1" s="1"/>
  <c r="C347" i="1"/>
  <c r="A347" i="1" s="1"/>
  <c r="C339" i="1"/>
  <c r="A339" i="1" s="1"/>
  <c r="C287" i="1"/>
  <c r="A287" i="1" s="1"/>
  <c r="C42" i="1"/>
  <c r="A42" i="1" s="1"/>
  <c r="C59" i="1"/>
  <c r="A59" i="1" s="1"/>
  <c r="C327" i="1"/>
  <c r="A327" i="1" s="1"/>
  <c r="C319" i="1"/>
  <c r="A319" i="1" s="1"/>
  <c r="C311" i="1"/>
  <c r="A311" i="1" s="1"/>
  <c r="C303" i="1"/>
  <c r="A303" i="1" s="1"/>
  <c r="C295" i="1"/>
  <c r="A295" i="1" s="1"/>
  <c r="C291" i="1"/>
  <c r="A291" i="1" s="1"/>
  <c r="C331" i="1"/>
  <c r="A331" i="1" s="1"/>
  <c r="C323" i="1"/>
  <c r="A323" i="1" s="1"/>
  <c r="C315" i="1"/>
  <c r="A315" i="1" s="1"/>
  <c r="C307" i="1"/>
  <c r="A307" i="1" s="1"/>
  <c r="C299" i="1"/>
  <c r="A299" i="1" s="1"/>
  <c r="C477" i="1"/>
  <c r="A477" i="1" s="1"/>
  <c r="C53" i="1"/>
  <c r="A53" i="1" s="1"/>
  <c r="C312" i="1"/>
  <c r="A312" i="1" s="1"/>
  <c r="C127" i="1"/>
  <c r="A127" i="1" s="1"/>
  <c r="C376" i="1"/>
  <c r="A376" i="1" s="1"/>
  <c r="C440" i="1"/>
  <c r="A440" i="1" s="1"/>
  <c r="C279" i="1"/>
  <c r="A279" i="1" s="1"/>
  <c r="C328" i="1"/>
  <c r="A328" i="1" s="1"/>
  <c r="C392" i="1"/>
  <c r="A392" i="1" s="1"/>
  <c r="C456" i="1"/>
  <c r="A456" i="1" s="1"/>
  <c r="C116" i="1"/>
  <c r="A116" i="1" s="1"/>
  <c r="C262" i="1"/>
  <c r="A262" i="1" s="1"/>
  <c r="C553" i="1"/>
  <c r="A553" i="1" s="1"/>
  <c r="C658" i="1"/>
  <c r="A658" i="1" s="1"/>
  <c r="C31" i="1"/>
  <c r="A31" i="1" s="1"/>
  <c r="C712" i="1"/>
  <c r="A712" i="1" s="1"/>
  <c r="C344" i="1"/>
  <c r="A344" i="1" s="1"/>
  <c r="C408" i="1"/>
  <c r="A408" i="1" s="1"/>
  <c r="C645" i="1"/>
  <c r="A645" i="1" s="1"/>
  <c r="C263" i="1"/>
  <c r="A263" i="1" s="1"/>
  <c r="C296" i="1"/>
  <c r="A296" i="1" s="1"/>
  <c r="C360" i="1"/>
  <c r="A360" i="1" s="1"/>
  <c r="C424" i="1"/>
  <c r="A424" i="1" s="1"/>
  <c r="C700" i="1"/>
  <c r="A700" i="1" s="1"/>
  <c r="C525" i="1"/>
  <c r="A525" i="1" s="1"/>
  <c r="C284" i="1"/>
  <c r="A284" i="1" s="1"/>
  <c r="C348" i="1"/>
  <c r="A348" i="1" s="1"/>
  <c r="C396" i="1"/>
  <c r="A396" i="1" s="1"/>
  <c r="C444" i="1"/>
  <c r="A444" i="1" s="1"/>
  <c r="C98" i="1"/>
  <c r="A98" i="1" s="1"/>
  <c r="C669" i="1"/>
  <c r="A669" i="1" s="1"/>
  <c r="C300" i="1"/>
  <c r="A300" i="1" s="1"/>
  <c r="C332" i="1"/>
  <c r="A332" i="1" s="1"/>
  <c r="C380" i="1"/>
  <c r="A380" i="1" s="1"/>
  <c r="C428" i="1"/>
  <c r="A428" i="1" s="1"/>
  <c r="C100" i="1"/>
  <c r="A100" i="1" s="1"/>
  <c r="C229" i="1"/>
  <c r="A229" i="1" s="1"/>
  <c r="C601" i="1"/>
  <c r="A601" i="1" s="1"/>
  <c r="C288" i="1"/>
  <c r="A288" i="1" s="1"/>
  <c r="C304" i="1"/>
  <c r="A304" i="1" s="1"/>
  <c r="C320" i="1"/>
  <c r="A320" i="1" s="1"/>
  <c r="C336" i="1"/>
  <c r="A336" i="1" s="1"/>
  <c r="C352" i="1"/>
  <c r="A352" i="1" s="1"/>
  <c r="C368" i="1"/>
  <c r="A368" i="1" s="1"/>
  <c r="C384" i="1"/>
  <c r="A384" i="1" s="1"/>
  <c r="C400" i="1"/>
  <c r="A400" i="1" s="1"/>
  <c r="C416" i="1"/>
  <c r="A416" i="1" s="1"/>
  <c r="C432" i="1"/>
  <c r="A432" i="1" s="1"/>
  <c r="C448" i="1"/>
  <c r="A448" i="1" s="1"/>
  <c r="C648" i="1"/>
  <c r="A648" i="1" s="1"/>
  <c r="C630" i="1"/>
  <c r="A630" i="1" s="1"/>
  <c r="C205" i="1"/>
  <c r="A205" i="1" s="1"/>
  <c r="C44" i="1"/>
  <c r="A44" i="1" s="1"/>
  <c r="C214" i="1"/>
  <c r="A214" i="1" s="1"/>
  <c r="C37" i="1"/>
  <c r="A37" i="1" s="1"/>
  <c r="C166" i="1"/>
  <c r="A166" i="1" s="1"/>
  <c r="C608" i="1"/>
  <c r="A608" i="1" s="1"/>
  <c r="C22" i="1"/>
  <c r="A22" i="1" s="1"/>
  <c r="C474" i="1"/>
  <c r="A474" i="1" s="1"/>
  <c r="C316" i="1"/>
  <c r="A316" i="1" s="1"/>
  <c r="C364" i="1"/>
  <c r="A364" i="1" s="1"/>
  <c r="C412" i="1"/>
  <c r="A412" i="1" s="1"/>
  <c r="C58" i="1"/>
  <c r="A58" i="1" s="1"/>
  <c r="C168" i="1"/>
  <c r="A168" i="1" s="1"/>
  <c r="C538" i="1"/>
  <c r="A538" i="1" s="1"/>
  <c r="C124" i="1"/>
  <c r="A124" i="1" s="1"/>
  <c r="C176" i="1"/>
  <c r="A176" i="1" s="1"/>
  <c r="C275" i="1"/>
  <c r="A275" i="1" s="1"/>
  <c r="C616" i="1"/>
  <c r="A616" i="1" s="1"/>
  <c r="C292" i="1"/>
  <c r="A292" i="1" s="1"/>
  <c r="C308" i="1"/>
  <c r="A308" i="1" s="1"/>
  <c r="C324" i="1"/>
  <c r="A324" i="1" s="1"/>
  <c r="C340" i="1"/>
  <c r="A340" i="1" s="1"/>
  <c r="C356" i="1"/>
  <c r="A356" i="1" s="1"/>
  <c r="C372" i="1"/>
  <c r="A372" i="1" s="1"/>
  <c r="C388" i="1"/>
  <c r="A388" i="1" s="1"/>
  <c r="C404" i="1"/>
  <c r="A404" i="1" s="1"/>
  <c r="C420" i="1"/>
  <c r="A420" i="1" s="1"/>
  <c r="C436" i="1"/>
  <c r="A436" i="1" s="1"/>
  <c r="C452" i="1"/>
  <c r="A452" i="1" s="1"/>
  <c r="C614" i="1"/>
  <c r="A614" i="1" s="1"/>
  <c r="C497" i="1"/>
  <c r="A497" i="1" s="1"/>
  <c r="C639" i="1"/>
  <c r="A639" i="1" s="1"/>
  <c r="C596" i="1"/>
  <c r="A596" i="1" s="1"/>
  <c r="C107" i="1"/>
  <c r="A107" i="1" s="1"/>
  <c r="C155" i="1"/>
  <c r="A155" i="1" s="1"/>
  <c r="C130" i="1"/>
  <c r="A130" i="1" s="1"/>
  <c r="C251" i="1"/>
  <c r="A251" i="1" s="1"/>
  <c r="C270" i="1"/>
  <c r="A270" i="1" s="1"/>
  <c r="C215" i="1"/>
  <c r="A215" i="1" s="1"/>
  <c r="C84" i="1"/>
  <c r="A84" i="1" s="1"/>
  <c r="C628" i="1"/>
  <c r="A628" i="1" s="1"/>
  <c r="C248" i="1"/>
  <c r="A248" i="1" s="1"/>
  <c r="C458" i="1"/>
  <c r="A458" i="1" s="1"/>
  <c r="C77" i="1"/>
  <c r="A77" i="1" s="1"/>
  <c r="C119" i="1"/>
  <c r="A119" i="1" s="1"/>
  <c r="C550" i="1"/>
  <c r="A550" i="1" s="1"/>
  <c r="C108" i="1"/>
  <c r="A108" i="1" s="1"/>
  <c r="C715" i="1"/>
  <c r="A715" i="1" s="1"/>
  <c r="C604" i="1"/>
  <c r="A604" i="1" s="1"/>
  <c r="C140" i="1"/>
  <c r="A140" i="1" s="1"/>
  <c r="C32" i="1"/>
  <c r="A32" i="1" s="1"/>
  <c r="C511" i="1"/>
  <c r="A511" i="1" s="1"/>
  <c r="C494" i="1"/>
  <c r="A494" i="1" s="1"/>
  <c r="C716" i="1"/>
  <c r="A716" i="1" s="1"/>
  <c r="C549" i="1"/>
  <c r="A549" i="1" s="1"/>
  <c r="C60" i="1"/>
  <c r="A60" i="1" s="1"/>
  <c r="C664" i="1"/>
  <c r="A664" i="1" s="1"/>
  <c r="C654" i="1"/>
  <c r="A654" i="1" s="1"/>
  <c r="C519" i="1"/>
  <c r="A519" i="1" s="1"/>
  <c r="C157" i="1"/>
  <c r="A157" i="1" s="1"/>
  <c r="C522" i="1"/>
  <c r="A522" i="1" s="1"/>
  <c r="C545" i="1"/>
  <c r="A545" i="1" s="1"/>
  <c r="C484" i="1"/>
  <c r="A484" i="1" s="1"/>
  <c r="C181" i="1"/>
  <c r="A181" i="1" s="1"/>
  <c r="C150" i="1"/>
  <c r="A150" i="1" s="1"/>
  <c r="C617" i="1"/>
  <c r="A617" i="1" s="1"/>
  <c r="C564" i="1"/>
  <c r="A564" i="1" s="1"/>
  <c r="C43" i="1"/>
  <c r="A43" i="1" s="1"/>
  <c r="C47" i="1"/>
  <c r="A47" i="1" s="1"/>
  <c r="C586" i="1"/>
  <c r="A586" i="1" s="1"/>
  <c r="C200" i="1"/>
  <c r="A200" i="1" s="1"/>
  <c r="C696" i="1"/>
  <c r="A696" i="1" s="1"/>
  <c r="C504" i="1"/>
  <c r="A504" i="1" s="1"/>
  <c r="C24" i="1"/>
  <c r="A24" i="1" s="1"/>
  <c r="C515" i="1"/>
  <c r="A515" i="1" s="1"/>
  <c r="C692" i="1"/>
  <c r="A692" i="1" s="1"/>
  <c r="C670" i="1"/>
  <c r="A670" i="1" s="1"/>
  <c r="C651" i="1"/>
  <c r="A651" i="1" s="1"/>
  <c r="C506" i="1"/>
  <c r="A506" i="1" s="1"/>
  <c r="C691" i="1"/>
  <c r="A691" i="1" s="1"/>
  <c r="C719" i="1"/>
  <c r="A719" i="1" s="1"/>
  <c r="C219" i="1"/>
  <c r="A219" i="1" s="1"/>
  <c r="C620" i="1"/>
  <c r="A620" i="1" s="1"/>
  <c r="C120" i="1"/>
  <c r="A120" i="1" s="1"/>
  <c r="C186" i="1"/>
  <c r="A186" i="1" s="1"/>
  <c r="C701" i="1"/>
  <c r="A701" i="1" s="1"/>
  <c r="C496" i="1"/>
  <c r="A496" i="1" s="1"/>
  <c r="C539" i="1"/>
  <c r="A539" i="1" s="1"/>
  <c r="C729" i="1"/>
  <c r="A729" i="1" s="1"/>
  <c r="C723" i="1"/>
  <c r="A723" i="1" s="1"/>
  <c r="C622" i="1"/>
  <c r="A622" i="1" s="1"/>
  <c r="C495" i="1"/>
  <c r="A495" i="1" s="1"/>
  <c r="C85" i="1"/>
  <c r="A85" i="1" s="1"/>
  <c r="C259" i="1"/>
  <c r="A259" i="1" s="1"/>
  <c r="C62" i="1"/>
  <c r="A62" i="1" s="1"/>
  <c r="C615" i="1"/>
  <c r="A615" i="1" s="1"/>
  <c r="C480" i="1"/>
  <c r="A480" i="1" s="1"/>
  <c r="C125" i="1"/>
  <c r="A125" i="1" s="1"/>
  <c r="C172" i="1"/>
  <c r="A172" i="1" s="1"/>
  <c r="C668" i="1"/>
  <c r="A668" i="1" s="1"/>
  <c r="C66" i="1"/>
  <c r="A66" i="1" s="1"/>
  <c r="C136" i="1"/>
  <c r="A136" i="1" s="1"/>
  <c r="C253" i="1"/>
  <c r="A253" i="1" s="1"/>
  <c r="C104" i="1"/>
  <c r="A104" i="1" s="1"/>
  <c r="C491" i="1"/>
  <c r="A491" i="1" s="1"/>
  <c r="C602" i="1"/>
  <c r="A602" i="1" s="1"/>
  <c r="C164" i="1"/>
  <c r="A164" i="1" s="1"/>
  <c r="C682" i="1"/>
  <c r="A682" i="1" s="1"/>
  <c r="C90" i="1"/>
  <c r="A90" i="1" s="1"/>
  <c r="C121" i="1"/>
  <c r="A121" i="1" s="1"/>
  <c r="C255" i="1"/>
  <c r="A255" i="1" s="1"/>
  <c r="C726" i="1"/>
  <c r="A726" i="1" s="1"/>
  <c r="C472" i="1"/>
  <c r="A472" i="1" s="1"/>
  <c r="C575" i="1"/>
  <c r="A575" i="1" s="1"/>
  <c r="C673" i="1"/>
  <c r="A673" i="1" s="1"/>
  <c r="C27" i="1"/>
  <c r="A27" i="1" s="1"/>
  <c r="C48" i="1"/>
  <c r="A48" i="1" s="1"/>
  <c r="C153" i="1"/>
  <c r="A153" i="1" s="1"/>
  <c r="C209" i="1"/>
  <c r="A209" i="1" s="1"/>
  <c r="C699" i="1"/>
  <c r="A699" i="1" s="1"/>
  <c r="C463" i="1"/>
  <c r="A463" i="1" s="1"/>
  <c r="C141" i="1"/>
  <c r="A141" i="1" s="1"/>
  <c r="C621" i="1"/>
  <c r="A621" i="1" s="1"/>
  <c r="C118" i="1"/>
  <c r="A118" i="1" s="1"/>
  <c r="C206" i="1"/>
  <c r="A206" i="1" s="1"/>
  <c r="C743" i="1"/>
  <c r="A743" i="1" s="1"/>
  <c r="C518" i="1"/>
  <c r="A518" i="1" s="1"/>
  <c r="C667" i="1"/>
  <c r="A667" i="1" s="1"/>
  <c r="C156" i="1"/>
  <c r="A156" i="1" s="1"/>
  <c r="C637" i="1"/>
  <c r="A637" i="1" s="1"/>
  <c r="C703" i="1"/>
  <c r="A703" i="1" s="1"/>
  <c r="C528" i="1"/>
  <c r="A528" i="1" s="1"/>
  <c r="C86" i="1"/>
  <c r="A86" i="1" s="1"/>
  <c r="C235" i="1"/>
  <c r="A235" i="1" s="1"/>
  <c r="C247" i="1"/>
  <c r="A247" i="1" s="1"/>
  <c r="C220" i="1"/>
  <c r="A220" i="1" s="1"/>
  <c r="C479" i="1"/>
  <c r="A479" i="1" s="1"/>
  <c r="C583" i="1"/>
  <c r="A583" i="1" s="1"/>
  <c r="C72" i="1"/>
  <c r="A72" i="1" s="1"/>
  <c r="C618" i="1"/>
  <c r="A618" i="1" s="1"/>
  <c r="C199" i="1"/>
  <c r="A199" i="1" s="1"/>
  <c r="C93" i="1"/>
  <c r="A93" i="1" s="1"/>
  <c r="C657" i="1"/>
  <c r="A657" i="1" s="1"/>
  <c r="C244" i="1"/>
  <c r="A244" i="1" s="1"/>
  <c r="C41" i="1"/>
  <c r="A41" i="1" s="1"/>
  <c r="C476" i="1"/>
  <c r="A476" i="1" s="1"/>
  <c r="C129" i="1"/>
  <c r="A129" i="1" s="1"/>
  <c r="C556" i="1"/>
  <c r="A556" i="1" s="1"/>
  <c r="C632" i="1"/>
  <c r="A632" i="1" s="1"/>
  <c r="C137" i="1"/>
  <c r="A137" i="1" s="1"/>
  <c r="C225" i="1"/>
  <c r="A225" i="1" s="1"/>
  <c r="C543" i="1"/>
  <c r="A543" i="1" s="1"/>
  <c r="C188" i="1"/>
  <c r="A188" i="1" s="1"/>
  <c r="C561" i="1"/>
  <c r="A561" i="1" s="1"/>
  <c r="C63" i="1"/>
  <c r="A63" i="1" s="1"/>
  <c r="C131" i="1"/>
  <c r="A131" i="1" s="1"/>
  <c r="C99" i="1"/>
  <c r="A99" i="1" s="1"/>
  <c r="C746" i="1"/>
  <c r="A746" i="1" s="1"/>
  <c r="C223" i="1"/>
  <c r="A223" i="1" s="1"/>
  <c r="C111" i="1"/>
  <c r="A111" i="1" s="1"/>
  <c r="C724" i="1"/>
  <c r="A724" i="1" s="1"/>
  <c r="C236" i="1"/>
  <c r="A236" i="1" s="1"/>
  <c r="C218" i="1"/>
  <c r="A218" i="1" s="1"/>
  <c r="C655" i="1"/>
  <c r="A655" i="1" s="1"/>
  <c r="C465" i="1"/>
  <c r="A465" i="1" s="1"/>
  <c r="C590" i="1"/>
  <c r="A590" i="1" s="1"/>
  <c r="C103" i="1"/>
  <c r="A103" i="1" s="1"/>
  <c r="C501" i="1"/>
  <c r="A501" i="1" s="1"/>
  <c r="C123" i="1"/>
  <c r="A123" i="1" s="1"/>
  <c r="C580" i="1"/>
  <c r="A580" i="1" s="1"/>
  <c r="C216" i="1"/>
  <c r="A216" i="1" s="1"/>
  <c r="C584" i="1"/>
  <c r="A584" i="1" s="1"/>
  <c r="C508" i="1"/>
  <c r="A508" i="1" s="1"/>
  <c r="C704" i="1"/>
  <c r="A704" i="1" s="1"/>
  <c r="C196" i="1"/>
  <c r="A196" i="1" s="1"/>
  <c r="C745" i="1"/>
  <c r="A745" i="1" s="1"/>
  <c r="C258" i="1"/>
  <c r="A258" i="1" s="1"/>
  <c r="C728" i="1"/>
  <c r="A728" i="1" s="1"/>
  <c r="C241" i="1"/>
  <c r="A241" i="1" s="1"/>
  <c r="C714" i="1"/>
  <c r="A714" i="1" s="1"/>
  <c r="C49" i="1"/>
  <c r="A49" i="1" s="1"/>
  <c r="C697" i="1"/>
  <c r="A697" i="1" s="1"/>
  <c r="C507" i="1"/>
  <c r="A507" i="1" s="1"/>
  <c r="C182" i="1"/>
  <c r="A182" i="1" s="1"/>
  <c r="C707" i="1"/>
  <c r="A707" i="1" s="1"/>
  <c r="C212" i="1"/>
  <c r="A212" i="1" s="1"/>
  <c r="C624" i="1"/>
  <c r="A624" i="1" s="1"/>
  <c r="C513" i="1"/>
  <c r="A513" i="1" s="1"/>
  <c r="C649" i="1"/>
  <c r="A649" i="1" s="1"/>
  <c r="C718" i="1"/>
  <c r="A718" i="1" s="1"/>
  <c r="C33" i="1"/>
  <c r="A33" i="1" s="1"/>
  <c r="C467" i="1"/>
  <c r="A467" i="1" s="1"/>
  <c r="C475" i="1"/>
  <c r="A475" i="1" s="1"/>
  <c r="C271" i="1"/>
  <c r="A271" i="1" s="1"/>
  <c r="C55" i="1"/>
  <c r="A55" i="1" s="1"/>
  <c r="C672" i="1"/>
  <c r="A672" i="1" s="1"/>
  <c r="C499" i="1"/>
  <c r="A499" i="1" s="1"/>
  <c r="C574" i="1"/>
  <c r="A574" i="1" s="1"/>
  <c r="C134" i="1"/>
  <c r="A134" i="1" s="1"/>
  <c r="C634" i="1"/>
  <c r="A634" i="1" s="1"/>
  <c r="C217" i="1"/>
  <c r="A217" i="1" s="1"/>
  <c r="C578" i="1"/>
  <c r="A578" i="1" s="1"/>
  <c r="C489" i="1"/>
  <c r="A489" i="1" s="1"/>
  <c r="C158" i="1"/>
  <c r="A158" i="1" s="1"/>
  <c r="C162" i="1"/>
  <c r="A162" i="1" s="1"/>
  <c r="C512" i="1"/>
  <c r="A512" i="1" s="1"/>
  <c r="C266" i="1"/>
  <c r="A266" i="1" s="1"/>
  <c r="C272" i="1"/>
  <c r="A272" i="1" s="1"/>
  <c r="C122" i="1"/>
  <c r="A122" i="1" s="1"/>
  <c r="C683" i="1"/>
  <c r="A683" i="1" s="1"/>
  <c r="C226" i="1"/>
  <c r="A226" i="1" s="1"/>
  <c r="C482" i="1"/>
  <c r="A482" i="1" s="1"/>
  <c r="C503" i="1"/>
  <c r="A503" i="1" s="1"/>
  <c r="C195" i="1"/>
  <c r="A195" i="1" s="1"/>
  <c r="C197" i="1"/>
  <c r="A197" i="1" s="1"/>
  <c r="C737" i="1"/>
  <c r="A737" i="1" s="1"/>
  <c r="C68" i="1"/>
  <c r="A68" i="1" s="1"/>
  <c r="C731" i="1"/>
  <c r="A731" i="1" s="1"/>
  <c r="C568" i="1"/>
  <c r="A568" i="1" s="1"/>
  <c r="C203" i="1"/>
  <c r="A203" i="1" s="1"/>
  <c r="C101" i="1"/>
  <c r="A101" i="1" s="1"/>
  <c r="C106" i="1"/>
  <c r="A106" i="1" s="1"/>
  <c r="C144" i="1"/>
  <c r="A144" i="1" s="1"/>
  <c r="C239" i="1"/>
  <c r="A239" i="1" s="1"/>
  <c r="C500" i="1"/>
  <c r="A500" i="1" s="1"/>
  <c r="C740" i="1"/>
  <c r="A740" i="1" s="1"/>
  <c r="C623" i="1"/>
  <c r="A623" i="1" s="1"/>
  <c r="C532" i="1"/>
  <c r="A532" i="1" s="1"/>
  <c r="C717" i="1"/>
  <c r="A717" i="1" s="1"/>
  <c r="C694" i="1"/>
  <c r="A694" i="1" s="1"/>
  <c r="C702" i="1"/>
  <c r="A702" i="1" s="1"/>
  <c r="C146" i="1"/>
  <c r="A146" i="1" s="1"/>
  <c r="C483" i="1"/>
  <c r="A483" i="1" s="1"/>
  <c r="C612" i="1"/>
  <c r="A612" i="1" s="1"/>
  <c r="C541" i="1"/>
  <c r="A541" i="1" s="1"/>
  <c r="C558" i="1"/>
  <c r="A558" i="1" s="1"/>
  <c r="C102" i="1"/>
  <c r="A102" i="1" s="1"/>
  <c r="C582" i="1"/>
  <c r="A582" i="1" s="1"/>
  <c r="C626" i="1"/>
  <c r="A626" i="1" s="1"/>
  <c r="C551" i="1"/>
  <c r="A551" i="1" s="1"/>
  <c r="C265" i="1"/>
  <c r="A265" i="1" s="1"/>
  <c r="C57" i="1"/>
  <c r="A57" i="1" s="1"/>
  <c r="C208" i="1"/>
  <c r="A208" i="1" s="1"/>
  <c r="C210" i="1"/>
  <c r="A210" i="1" s="1"/>
  <c r="C193" i="1"/>
  <c r="A193" i="1" s="1"/>
  <c r="C676" i="1"/>
  <c r="A676" i="1" s="1"/>
  <c r="C610" i="1"/>
  <c r="A610" i="1" s="1"/>
  <c r="C254" i="1"/>
  <c r="A254" i="1" s="1"/>
  <c r="C573" i="1"/>
  <c r="A573" i="1" s="1"/>
  <c r="C652" i="1"/>
  <c r="A652" i="1" s="1"/>
  <c r="C708" i="1"/>
  <c r="A708" i="1" s="1"/>
  <c r="C592" i="1"/>
  <c r="A592" i="1" s="1"/>
  <c r="C45" i="1"/>
  <c r="A45" i="1" s="1"/>
  <c r="C523" i="1"/>
  <c r="A523" i="1" s="1"/>
  <c r="C73" i="1"/>
  <c r="A73" i="1" s="1"/>
  <c r="C112" i="1"/>
  <c r="A112" i="1" s="1"/>
  <c r="C211" i="1"/>
  <c r="A211" i="1" s="1"/>
  <c r="C180" i="1"/>
  <c r="A180" i="1" s="1"/>
  <c r="C589" i="1"/>
  <c r="A589" i="1" s="1"/>
  <c r="C161" i="1"/>
  <c r="A161" i="1" s="1"/>
  <c r="C492" i="1"/>
  <c r="A492" i="1" s="1"/>
  <c r="C611" i="1"/>
  <c r="A611" i="1" s="1"/>
  <c r="C36" i="1"/>
  <c r="A36" i="1" s="1"/>
  <c r="C636" i="1"/>
  <c r="A636" i="1" s="1"/>
  <c r="C249" i="1"/>
  <c r="A249" i="1" s="1"/>
  <c r="C490" i="1"/>
  <c r="A490" i="1" s="1"/>
  <c r="C69" i="1"/>
  <c r="A69" i="1" s="1"/>
  <c r="C706" i="1"/>
  <c r="A706" i="1" s="1"/>
  <c r="C242" i="1"/>
  <c r="A242" i="1" s="1"/>
  <c r="C92" i="1"/>
  <c r="A92" i="1" s="1"/>
  <c r="C148" i="1"/>
  <c r="A148" i="1" s="1"/>
  <c r="C625" i="1"/>
  <c r="A625" i="1" s="1"/>
  <c r="C693" i="1"/>
  <c r="A693" i="1" s="1"/>
  <c r="C464" i="1"/>
  <c r="A464" i="1" s="1"/>
  <c r="C725" i="1"/>
  <c r="A725" i="1" s="1"/>
  <c r="C169" i="1"/>
  <c r="A169" i="1" s="1"/>
  <c r="C666" i="1"/>
  <c r="A666" i="1" s="1"/>
  <c r="C721" i="1"/>
  <c r="A721" i="1" s="1"/>
  <c r="C505" i="1"/>
  <c r="A505" i="1" s="1"/>
  <c r="C570" i="1"/>
  <c r="A570" i="1" s="1"/>
  <c r="C605" i="1"/>
  <c r="A605" i="1" s="1"/>
  <c r="C555" i="1"/>
  <c r="A555" i="1" s="1"/>
  <c r="C709" i="1"/>
  <c r="A709" i="1" s="1"/>
  <c r="C29" i="1"/>
  <c r="A29" i="1" s="1"/>
  <c r="C720" i="1"/>
  <c r="A720" i="1" s="1"/>
  <c r="C613" i="1"/>
  <c r="A613" i="1" s="1"/>
  <c r="C163" i="1"/>
  <c r="A163" i="1" s="1"/>
  <c r="C727" i="1"/>
  <c r="A727" i="1" s="1"/>
  <c r="C660" i="1"/>
  <c r="A660" i="1" s="1"/>
  <c r="C132" i="1"/>
  <c r="A132" i="1" s="1"/>
  <c r="C554" i="1"/>
  <c r="A554" i="1" s="1"/>
  <c r="C46" i="1"/>
  <c r="A46" i="1" s="1"/>
  <c r="C52" i="1"/>
  <c r="A52" i="1" s="1"/>
  <c r="C733" i="1"/>
  <c r="A733" i="1" s="1"/>
  <c r="C486" i="1"/>
  <c r="A486" i="1" s="1"/>
  <c r="C681" i="1"/>
  <c r="A681" i="1" s="1"/>
  <c r="C713" i="1"/>
  <c r="A713" i="1" s="1"/>
  <c r="C598" i="1"/>
  <c r="A598" i="1" s="1"/>
  <c r="C149" i="1"/>
  <c r="A149" i="1" s="1"/>
  <c r="C276" i="1"/>
  <c r="A276" i="1" s="1"/>
  <c r="C280" i="1"/>
  <c r="A280" i="1" s="1"/>
  <c r="C228" i="1"/>
  <c r="A228" i="1" s="1"/>
  <c r="C65" i="1"/>
  <c r="A65" i="1" s="1"/>
  <c r="C571" i="1"/>
  <c r="A571" i="1" s="1"/>
  <c r="C51" i="1"/>
  <c r="A51" i="1" s="1"/>
  <c r="C285" i="1"/>
  <c r="A285" i="1" s="1"/>
  <c r="C289" i="1"/>
  <c r="A289" i="1" s="1"/>
  <c r="C293" i="1"/>
  <c r="A293" i="1" s="1"/>
  <c r="C297" i="1"/>
  <c r="A297" i="1" s="1"/>
  <c r="C301" i="1"/>
  <c r="A301" i="1" s="1"/>
  <c r="C305" i="1"/>
  <c r="A305" i="1" s="1"/>
  <c r="C309" i="1"/>
  <c r="A309" i="1" s="1"/>
  <c r="C313" i="1"/>
  <c r="A313" i="1" s="1"/>
  <c r="C317" i="1"/>
  <c r="A317" i="1" s="1"/>
  <c r="C321" i="1"/>
  <c r="A321" i="1" s="1"/>
  <c r="C325" i="1"/>
  <c r="A325" i="1" s="1"/>
  <c r="C329" i="1"/>
  <c r="A329" i="1" s="1"/>
  <c r="C333" i="1"/>
  <c r="A333" i="1" s="1"/>
  <c r="C337" i="1"/>
  <c r="A337" i="1" s="1"/>
  <c r="C341" i="1"/>
  <c r="A341" i="1" s="1"/>
  <c r="C345" i="1"/>
  <c r="A345" i="1" s="1"/>
  <c r="C349" i="1"/>
  <c r="A349" i="1" s="1"/>
  <c r="C353" i="1"/>
  <c r="A353" i="1" s="1"/>
  <c r="C357" i="1"/>
  <c r="A357" i="1" s="1"/>
  <c r="C361" i="1"/>
  <c r="A361" i="1" s="1"/>
  <c r="C365" i="1"/>
  <c r="A365" i="1" s="1"/>
  <c r="C369" i="1"/>
  <c r="A369" i="1" s="1"/>
  <c r="C373" i="1"/>
  <c r="A373" i="1" s="1"/>
  <c r="C377" i="1"/>
  <c r="A377" i="1" s="1"/>
  <c r="C381" i="1"/>
  <c r="A381" i="1" s="1"/>
  <c r="C385" i="1"/>
  <c r="A385" i="1" s="1"/>
  <c r="C389" i="1"/>
  <c r="A389" i="1" s="1"/>
  <c r="C393" i="1"/>
  <c r="A393" i="1" s="1"/>
  <c r="C397" i="1"/>
  <c r="A397" i="1" s="1"/>
  <c r="C401" i="1"/>
  <c r="A401" i="1" s="1"/>
  <c r="C405" i="1"/>
  <c r="A405" i="1" s="1"/>
  <c r="C409" i="1"/>
  <c r="A409" i="1" s="1"/>
  <c r="C413" i="1"/>
  <c r="A413" i="1" s="1"/>
  <c r="C417" i="1"/>
  <c r="A417" i="1" s="1"/>
  <c r="C421" i="1"/>
  <c r="A421" i="1" s="1"/>
  <c r="C425" i="1"/>
  <c r="A425" i="1" s="1"/>
  <c r="C429" i="1"/>
  <c r="A429" i="1" s="1"/>
  <c r="C433" i="1"/>
  <c r="A433" i="1" s="1"/>
  <c r="C437" i="1"/>
  <c r="A437" i="1" s="1"/>
  <c r="C441" i="1"/>
  <c r="A441" i="1" s="1"/>
  <c r="C445" i="1"/>
  <c r="A445" i="1" s="1"/>
  <c r="C449" i="1"/>
  <c r="A449" i="1" s="1"/>
  <c r="C453" i="1"/>
  <c r="A453" i="1" s="1"/>
  <c r="C457" i="1"/>
  <c r="A457" i="1" s="1"/>
  <c r="C117" i="1"/>
  <c r="A117" i="1" s="1"/>
  <c r="C502" i="1"/>
  <c r="A502" i="1" s="1"/>
  <c r="C79" i="1"/>
  <c r="A79" i="1" s="1"/>
  <c r="C485" i="1"/>
  <c r="A485" i="1" s="1"/>
  <c r="C738" i="1"/>
  <c r="A738" i="1" s="1"/>
  <c r="C257" i="1"/>
  <c r="A257" i="1" s="1"/>
  <c r="C245" i="1"/>
  <c r="A245" i="1" s="1"/>
  <c r="C30" i="1"/>
  <c r="A30" i="1" s="1"/>
  <c r="C177" i="1"/>
  <c r="A177" i="1" s="1"/>
  <c r="C133" i="1"/>
  <c r="A133" i="1" s="1"/>
  <c r="C70" i="1"/>
  <c r="A70" i="1" s="1"/>
  <c r="C165" i="1"/>
  <c r="A165" i="1" s="1"/>
  <c r="C213" i="1"/>
  <c r="A213" i="1" s="1"/>
  <c r="C546" i="1"/>
  <c r="A546" i="1" s="1"/>
  <c r="C659" i="1"/>
  <c r="A659" i="1" s="1"/>
  <c r="C192" i="1"/>
  <c r="A192" i="1" s="1"/>
  <c r="C656" i="1"/>
  <c r="A656" i="1" s="1"/>
  <c r="C537" i="1"/>
  <c r="A537" i="1" s="1"/>
  <c r="C81" i="1"/>
  <c r="A81" i="1" s="1"/>
  <c r="C735" i="1"/>
  <c r="A735" i="1" s="1"/>
  <c r="C698" i="1"/>
  <c r="A698" i="1" s="1"/>
  <c r="C91" i="1"/>
  <c r="A91" i="1" s="1"/>
  <c r="C82" i="1"/>
  <c r="A82" i="1" s="1"/>
  <c r="C710" i="1"/>
  <c r="A710" i="1" s="1"/>
  <c r="C260" i="1"/>
  <c r="A260" i="1" s="1"/>
  <c r="C64" i="1"/>
  <c r="A64" i="1" s="1"/>
  <c r="C175" i="1"/>
  <c r="A175" i="1" s="1"/>
  <c r="C238" i="1"/>
  <c r="A238" i="1" s="1"/>
  <c r="C191" i="1"/>
  <c r="A191" i="1" s="1"/>
  <c r="C531" i="1"/>
  <c r="A531" i="1" s="1"/>
  <c r="C572" i="1"/>
  <c r="A572" i="1" s="1"/>
  <c r="C113" i="1"/>
  <c r="A113" i="1" s="1"/>
  <c r="C76" i="1"/>
  <c r="A76" i="1" s="1"/>
  <c r="C281" i="1"/>
  <c r="A281" i="1" s="1"/>
  <c r="C67" i="1"/>
  <c r="A67" i="1" s="1"/>
  <c r="C282" i="1"/>
  <c r="A282" i="1" s="1"/>
  <c r="C290" i="1"/>
  <c r="A290" i="1" s="1"/>
  <c r="C298" i="1"/>
  <c r="A298" i="1" s="1"/>
  <c r="C310" i="1"/>
  <c r="A310" i="1" s="1"/>
  <c r="C318" i="1"/>
  <c r="A318" i="1" s="1"/>
  <c r="C326" i="1"/>
  <c r="A326" i="1" s="1"/>
  <c r="C334" i="1"/>
  <c r="A334" i="1" s="1"/>
  <c r="C342" i="1"/>
  <c r="A342" i="1" s="1"/>
  <c r="C350" i="1"/>
  <c r="A350" i="1" s="1"/>
  <c r="C354" i="1"/>
  <c r="A354" i="1" s="1"/>
  <c r="C358" i="1"/>
  <c r="A358" i="1" s="1"/>
  <c r="C362" i="1"/>
  <c r="A362" i="1" s="1"/>
  <c r="C366" i="1"/>
  <c r="A366" i="1" s="1"/>
  <c r="C370" i="1"/>
  <c r="A370" i="1" s="1"/>
  <c r="C374" i="1"/>
  <c r="A374" i="1" s="1"/>
  <c r="C378" i="1"/>
  <c r="A378" i="1" s="1"/>
  <c r="C382" i="1"/>
  <c r="A382" i="1" s="1"/>
  <c r="C386" i="1"/>
  <c r="A386" i="1" s="1"/>
  <c r="C390" i="1"/>
  <c r="A390" i="1" s="1"/>
  <c r="C394" i="1"/>
  <c r="A394" i="1" s="1"/>
  <c r="C398" i="1"/>
  <c r="A398" i="1" s="1"/>
  <c r="C402" i="1"/>
  <c r="A402" i="1" s="1"/>
  <c r="C406" i="1"/>
  <c r="A406" i="1" s="1"/>
  <c r="C410" i="1"/>
  <c r="A410" i="1" s="1"/>
  <c r="C414" i="1"/>
  <c r="A414" i="1" s="1"/>
  <c r="C418" i="1"/>
  <c r="A418" i="1" s="1"/>
  <c r="C422" i="1"/>
  <c r="A422" i="1" s="1"/>
  <c r="C426" i="1"/>
  <c r="A426" i="1" s="1"/>
  <c r="C430" i="1"/>
  <c r="A430" i="1" s="1"/>
  <c r="C434" i="1"/>
  <c r="A434" i="1" s="1"/>
  <c r="C438" i="1"/>
  <c r="A438" i="1" s="1"/>
  <c r="C442" i="1"/>
  <c r="A442" i="1" s="1"/>
  <c r="C446" i="1"/>
  <c r="A446" i="1" s="1"/>
  <c r="C450" i="1"/>
  <c r="A450" i="1" s="1"/>
  <c r="C454" i="1"/>
  <c r="A454" i="1" s="1"/>
  <c r="C603" i="1"/>
  <c r="A603" i="1" s="1"/>
  <c r="C629" i="1"/>
  <c r="A629" i="1" s="1"/>
  <c r="C78" i="1"/>
  <c r="A78" i="1" s="1"/>
  <c r="C26" i="1"/>
  <c r="A26" i="1" s="1"/>
  <c r="C498" i="1"/>
  <c r="A498" i="1" s="1"/>
  <c r="C154" i="1"/>
  <c r="A154" i="1" s="1"/>
  <c r="C675" i="1"/>
  <c r="A675" i="1" s="1"/>
  <c r="C178" i="1"/>
  <c r="A178" i="1" s="1"/>
  <c r="C461" i="1"/>
  <c r="A461" i="1" s="1"/>
  <c r="C684" i="1"/>
  <c r="A684" i="1" s="1"/>
  <c r="C179" i="1"/>
  <c r="A179" i="1" s="1"/>
  <c r="C593" i="1"/>
  <c r="A593" i="1" s="1"/>
  <c r="C662" i="1"/>
  <c r="A662" i="1" s="1"/>
  <c r="C232" i="1"/>
  <c r="A232" i="1" s="1"/>
  <c r="C732" i="1"/>
  <c r="A732" i="1" s="1"/>
  <c r="C686" i="1"/>
  <c r="A686" i="1" s="1"/>
  <c r="C734" i="1"/>
  <c r="A734" i="1" s="1"/>
  <c r="C143" i="1"/>
  <c r="A143" i="1" s="1"/>
  <c r="C83" i="1"/>
  <c r="A83" i="1" s="1"/>
  <c r="C517" i="1"/>
  <c r="A517" i="1" s="1"/>
  <c r="C184" i="1"/>
  <c r="A184" i="1" s="1"/>
  <c r="C579" i="1"/>
  <c r="A579" i="1" s="1"/>
  <c r="C585" i="1"/>
  <c r="A585" i="1" s="1"/>
  <c r="C671" i="1"/>
  <c r="A671" i="1" s="1"/>
  <c r="C705" i="1"/>
  <c r="A705" i="1" s="1"/>
  <c r="C663" i="1"/>
  <c r="A663" i="1" s="1"/>
  <c r="C643" i="1"/>
  <c r="A643" i="1" s="1"/>
  <c r="C674" i="1"/>
  <c r="A674" i="1" s="1"/>
  <c r="C644" i="1"/>
  <c r="A644" i="1" s="1"/>
  <c r="C152" i="1"/>
  <c r="A152" i="1" s="1"/>
  <c r="C521" i="1"/>
  <c r="A521" i="1" s="1"/>
  <c r="C576" i="1"/>
  <c r="A576" i="1" s="1"/>
  <c r="C268" i="1"/>
  <c r="A268" i="1" s="1"/>
  <c r="C277" i="1"/>
  <c r="A277" i="1" s="1"/>
  <c r="C139" i="1"/>
  <c r="A139" i="1" s="1"/>
  <c r="C159" i="1"/>
  <c r="A159" i="1" s="1"/>
  <c r="C286" i="1"/>
  <c r="A286" i="1" s="1"/>
  <c r="C294" i="1"/>
  <c r="A294" i="1" s="1"/>
  <c r="C302" i="1"/>
  <c r="A302" i="1" s="1"/>
  <c r="C306" i="1"/>
  <c r="A306" i="1" s="1"/>
  <c r="C314" i="1"/>
  <c r="A314" i="1" s="1"/>
  <c r="C322" i="1"/>
  <c r="A322" i="1" s="1"/>
  <c r="C330" i="1"/>
  <c r="A330" i="1" s="1"/>
  <c r="C338" i="1"/>
  <c r="A338" i="1" s="1"/>
  <c r="C346" i="1"/>
  <c r="A346" i="1" s="1"/>
  <c r="C274" i="1"/>
  <c r="A274" i="1" s="1"/>
  <c r="C142" i="1"/>
  <c r="A142" i="1" s="1"/>
  <c r="C261" i="1"/>
  <c r="A261" i="1" s="1"/>
  <c r="C250" i="1"/>
  <c r="A250" i="1" s="1"/>
  <c r="C647" i="1"/>
  <c r="A647" i="1" s="1"/>
  <c r="C722" i="1"/>
  <c r="A722" i="1" s="1"/>
  <c r="C680" i="1"/>
  <c r="A680" i="1" s="1"/>
  <c r="C56" i="1"/>
  <c r="A56" i="1" s="1"/>
  <c r="C685" i="1"/>
  <c r="A685" i="1" s="1"/>
  <c r="C536" i="1"/>
  <c r="A536" i="1" s="1"/>
  <c r="C540" i="1"/>
  <c r="A540" i="1" s="1"/>
  <c r="C40" i="1"/>
  <c r="A40" i="1" s="1"/>
  <c r="C587" i="1"/>
  <c r="A587" i="1" s="1"/>
  <c r="C246" i="1"/>
  <c r="A246" i="1" s="1"/>
  <c r="C530" i="1"/>
  <c r="A530" i="1" s="1"/>
  <c r="C231" i="1"/>
  <c r="A231" i="1" s="1"/>
  <c r="C678" i="1"/>
  <c r="A678" i="1" s="1"/>
  <c r="C243" i="1"/>
  <c r="A243" i="1" s="1"/>
  <c r="C640" i="1"/>
  <c r="A640" i="1" s="1"/>
  <c r="C606" i="1"/>
  <c r="A606" i="1" s="1"/>
  <c r="C591" i="1"/>
  <c r="A591" i="1" s="1"/>
  <c r="C145" i="1"/>
  <c r="A145" i="1" s="1"/>
  <c r="C80" i="1"/>
  <c r="A80" i="1" s="1"/>
  <c r="C581" i="1"/>
  <c r="A581" i="1" s="1"/>
  <c r="C600" i="1"/>
  <c r="A600" i="1" s="1"/>
  <c r="C135" i="1"/>
  <c r="A135" i="1" s="1"/>
  <c r="C595" i="1"/>
  <c r="A595" i="1" s="1"/>
  <c r="C147" i="1"/>
  <c r="A147" i="1" s="1"/>
  <c r="C560" i="1"/>
  <c r="A560" i="1" s="1"/>
  <c r="C207" i="1"/>
  <c r="A207" i="1" s="1"/>
  <c r="D300" i="1" l="1"/>
  <c r="D307" i="1"/>
  <c r="D314" i="1"/>
  <c r="D321" i="1"/>
  <c r="D87" i="1"/>
  <c r="D335" i="1"/>
  <c r="D342" i="1"/>
  <c r="D349" i="1"/>
  <c r="D356" i="1"/>
  <c r="D543" i="1"/>
  <c r="D306" i="1"/>
  <c r="D313" i="1"/>
  <c r="D320" i="1"/>
  <c r="D327" i="1"/>
  <c r="D427" i="1"/>
  <c r="D23" i="1"/>
  <c r="D348" i="1"/>
  <c r="D355" i="1"/>
  <c r="D362" i="1"/>
  <c r="D369" i="1"/>
  <c r="D173" i="1"/>
  <c r="D447" i="1"/>
  <c r="D454" i="1"/>
  <c r="D117" i="1"/>
  <c r="D614" i="1"/>
  <c r="D626" i="1"/>
  <c r="D630" i="1"/>
  <c r="D245" i="1"/>
  <c r="D461" i="1"/>
  <c r="D468" i="1"/>
  <c r="D453" i="1"/>
  <c r="D507" i="1"/>
  <c r="D58" i="1"/>
  <c r="D711" i="1"/>
  <c r="D498" i="1"/>
  <c r="D261" i="1"/>
  <c r="D566" i="1"/>
  <c r="D222" i="1"/>
  <c r="D680" i="1"/>
  <c r="D639" i="1"/>
  <c r="D165" i="1"/>
  <c r="D572" i="1"/>
  <c r="D197" i="1"/>
  <c r="D277" i="1"/>
  <c r="D228" i="1"/>
  <c r="D616" i="1"/>
  <c r="D226" i="1"/>
  <c r="D290" i="1"/>
  <c r="D297" i="1"/>
  <c r="D304" i="1"/>
  <c r="D311" i="1"/>
  <c r="D363" i="1"/>
  <c r="D730" i="1"/>
  <c r="D474" i="1"/>
  <c r="D42" i="1"/>
  <c r="D282" i="1"/>
  <c r="D289" i="1"/>
  <c r="D669" i="1"/>
  <c r="D303" i="1"/>
  <c r="D310" i="1"/>
  <c r="D317" i="1"/>
  <c r="D324" i="1"/>
  <c r="D746" i="1"/>
  <c r="D402" i="1"/>
  <c r="D409" i="1"/>
  <c r="D416" i="1"/>
  <c r="D423" i="1"/>
  <c r="D645" i="1"/>
  <c r="D574" i="1"/>
  <c r="D444" i="1"/>
  <c r="D451" i="1"/>
  <c r="D603" i="1"/>
  <c r="D502" i="1"/>
  <c r="D687" i="1"/>
  <c r="D415" i="1"/>
  <c r="D422" i="1"/>
  <c r="D429" i="1"/>
  <c r="D436" i="1"/>
  <c r="D479" i="1"/>
  <c r="D450" i="1"/>
  <c r="D457" i="1"/>
  <c r="D648" i="1"/>
  <c r="D533" i="1"/>
  <c r="D325" i="1"/>
  <c r="C25" i="5"/>
  <c r="D656" i="1"/>
  <c r="D190" i="1"/>
  <c r="D101" i="1"/>
  <c r="D382" i="1"/>
  <c r="D520" i="1"/>
  <c r="D510" i="1"/>
  <c r="D274" i="1"/>
  <c r="D281" i="1"/>
  <c r="D65" i="1"/>
  <c r="D207" i="1"/>
  <c r="D144" i="1"/>
  <c r="C11" i="5"/>
  <c r="D83" i="1"/>
  <c r="D256" i="1"/>
  <c r="D29" i="1"/>
  <c r="D273" i="1"/>
  <c r="D280" i="1"/>
  <c r="D601" i="1"/>
  <c r="D189" i="1"/>
  <c r="D203" i="1"/>
  <c r="D230" i="1"/>
  <c r="D364" i="1"/>
  <c r="D371" i="1"/>
  <c r="D378" i="1"/>
  <c r="D385" i="1"/>
  <c r="D201" i="1"/>
  <c r="D399" i="1"/>
  <c r="D406" i="1"/>
  <c r="D413" i="1"/>
  <c r="D420" i="1"/>
  <c r="D618" i="1"/>
  <c r="D370" i="1"/>
  <c r="D377" i="1"/>
  <c r="D384" i="1"/>
  <c r="D391" i="1"/>
  <c r="D344" i="1"/>
  <c r="D91" i="1"/>
  <c r="D412" i="1"/>
  <c r="D419" i="1"/>
  <c r="D426" i="1"/>
  <c r="D433" i="1"/>
  <c r="D529" i="1"/>
  <c r="D25" i="1"/>
  <c r="D536" i="1"/>
  <c r="C28" i="5"/>
  <c r="D732" i="1"/>
  <c r="D576" i="1"/>
  <c r="D192" i="1"/>
  <c r="C14" i="5"/>
  <c r="D143" i="1"/>
  <c r="D607" i="1"/>
  <c r="D727" i="1"/>
  <c r="D232" i="1"/>
  <c r="D473" i="1"/>
  <c r="D659" i="1"/>
  <c r="C22" i="5"/>
  <c r="D487" i="1"/>
  <c r="D619" i="1"/>
  <c r="D106" i="1"/>
  <c r="C18" i="5"/>
  <c r="D231" i="1"/>
  <c r="D113" i="1"/>
  <c r="D319" i="1"/>
  <c r="D326" i="1"/>
  <c r="D333" i="1"/>
  <c r="D340" i="1"/>
  <c r="D63" i="1"/>
  <c r="D354" i="1"/>
  <c r="D361" i="1"/>
  <c r="D368" i="1"/>
  <c r="D375" i="1"/>
  <c r="D712" i="1"/>
  <c r="D698" i="1"/>
  <c r="D332" i="1"/>
  <c r="D339" i="1"/>
  <c r="D346" i="1"/>
  <c r="D353" i="1"/>
  <c r="D577" i="1"/>
  <c r="D367" i="1"/>
  <c r="D374" i="1"/>
  <c r="D381" i="1"/>
  <c r="D388" i="1"/>
  <c r="D476" i="1"/>
  <c r="D78" i="1"/>
  <c r="D485" i="1"/>
  <c r="D154" i="1"/>
  <c r="D61" i="1"/>
  <c r="D389" i="1"/>
  <c r="D212" i="1"/>
  <c r="D56" i="1"/>
  <c r="D689" i="1"/>
  <c r="D213" i="1"/>
  <c r="C21" i="5"/>
  <c r="D599" i="1"/>
  <c r="D233" i="1"/>
  <c r="D250" i="1"/>
  <c r="D700" i="1"/>
  <c r="D177" i="1"/>
  <c r="D262" i="1"/>
  <c r="D477" i="1"/>
  <c r="C12" i="5"/>
  <c r="D44" i="1"/>
  <c r="D557" i="1"/>
  <c r="D681" i="1"/>
  <c r="D67" i="1"/>
  <c r="D51" i="1"/>
  <c r="D288" i="1"/>
  <c r="D295" i="1"/>
  <c r="D299" i="1"/>
  <c r="D114" i="1"/>
  <c r="D316" i="1"/>
  <c r="D323" i="1"/>
  <c r="D330" i="1"/>
  <c r="D337" i="1"/>
  <c r="D741" i="1"/>
  <c r="D287" i="1"/>
  <c r="D294" i="1"/>
  <c r="D301" i="1"/>
  <c r="D308" i="1"/>
  <c r="D489" i="1"/>
  <c r="D322" i="1"/>
  <c r="D329" i="1"/>
  <c r="D336" i="1"/>
  <c r="D343" i="1"/>
  <c r="D94" i="1"/>
  <c r="D739" i="1"/>
  <c r="D428" i="1"/>
  <c r="D435" i="1"/>
  <c r="D442" i="1"/>
  <c r="D449" i="1"/>
  <c r="D128" i="1"/>
  <c r="D115" i="1"/>
  <c r="D26" i="1"/>
  <c r="D100" i="1"/>
  <c r="D257" i="1"/>
  <c r="D102" i="1"/>
  <c r="D434" i="1"/>
  <c r="D441" i="1"/>
  <c r="D448" i="1"/>
  <c r="D455" i="1"/>
  <c r="D276" i="1"/>
  <c r="D467" i="1"/>
  <c r="D142" i="1"/>
  <c r="D71" i="1"/>
  <c r="D178" i="1"/>
  <c r="D722" i="1"/>
  <c r="D688" i="1"/>
  <c r="D459" i="1"/>
  <c r="D731" i="1"/>
  <c r="C27" i="5"/>
  <c r="D678" i="1"/>
  <c r="D268" i="1"/>
  <c r="D534" i="1"/>
  <c r="D159" i="1"/>
  <c r="D285" i="1"/>
  <c r="D292" i="1"/>
  <c r="D266" i="1"/>
  <c r="C24" i="5"/>
  <c r="D81" i="1"/>
  <c r="D39" i="1"/>
  <c r="D278" i="1"/>
  <c r="D70" i="1"/>
  <c r="D269" i="1"/>
  <c r="D284" i="1"/>
  <c r="D291" i="1"/>
  <c r="D298" i="1"/>
  <c r="D305" i="1"/>
  <c r="D76" i="1"/>
  <c r="D383" i="1"/>
  <c r="D657" i="1"/>
  <c r="D439" i="1"/>
  <c r="D403" i="1"/>
  <c r="D431" i="1"/>
  <c r="D235" i="1"/>
  <c r="D597" i="1"/>
  <c r="D646" i="1"/>
  <c r="D641" i="1"/>
  <c r="D127" i="1"/>
  <c r="D275" i="1"/>
  <c r="D352" i="1"/>
  <c r="D380" i="1"/>
  <c r="D627" i="1"/>
  <c r="D372" i="1"/>
  <c r="D400" i="1"/>
  <c r="D647" i="1"/>
  <c r="D478" i="1"/>
  <c r="D734" i="1"/>
  <c r="D593" i="1"/>
  <c r="D686" i="1"/>
  <c r="D638" i="1"/>
  <c r="D718" i="1"/>
  <c r="D312" i="1"/>
  <c r="D640" i="1"/>
  <c r="D715" i="1"/>
  <c r="D155" i="1"/>
  <c r="D424" i="1"/>
  <c r="D490" i="1"/>
  <c r="D565" i="1"/>
  <c r="D464" i="1"/>
  <c r="D499" i="1"/>
  <c r="D547" i="1"/>
  <c r="D633" i="1"/>
  <c r="D592" i="1"/>
  <c r="D462" i="1"/>
  <c r="D469" i="1"/>
  <c r="D166" i="1"/>
  <c r="D475" i="1"/>
  <c r="D89" i="1"/>
  <c r="D243" i="1"/>
  <c r="D511" i="1"/>
  <c r="D215" i="1"/>
  <c r="D540" i="1"/>
  <c r="D552" i="1"/>
  <c r="D236" i="1"/>
  <c r="D255" i="1"/>
  <c r="D125" i="1"/>
  <c r="D52" i="1"/>
  <c r="D740" i="1"/>
  <c r="D69" i="1"/>
  <c r="D663" i="1"/>
  <c r="D621" i="1"/>
  <c r="D539" i="1"/>
  <c r="D683" i="1"/>
  <c r="D59" i="1"/>
  <c r="D609" i="1"/>
  <c r="D696" i="1"/>
  <c r="D519" i="1"/>
  <c r="D629" i="1"/>
  <c r="D594" i="1"/>
  <c r="D218" i="1"/>
  <c r="D673" i="1"/>
  <c r="D136" i="1"/>
  <c r="D373" i="1"/>
  <c r="D221" i="1"/>
  <c r="D676" i="1"/>
  <c r="D679" i="1"/>
  <c r="D183" i="1"/>
  <c r="D238" i="1"/>
  <c r="D196" i="1"/>
  <c r="D293" i="1"/>
  <c r="D80" i="1"/>
  <c r="D628" i="1"/>
  <c r="D600" i="1"/>
  <c r="D497" i="1"/>
  <c r="D36" i="1"/>
  <c r="D695" i="1"/>
  <c r="D92" i="1"/>
  <c r="D271" i="1"/>
  <c r="D170" i="1"/>
  <c r="D493" i="1"/>
  <c r="D573" i="1"/>
  <c r="D204" i="1"/>
  <c r="D171" i="1"/>
  <c r="D674" i="1"/>
  <c r="D390" i="1"/>
  <c r="D418" i="1"/>
  <c r="D596" i="1"/>
  <c r="D410" i="1"/>
  <c r="D438" i="1"/>
  <c r="D546" i="1"/>
  <c r="D46" i="1"/>
  <c r="D68" i="1"/>
  <c r="D246" i="1"/>
  <c r="D568" i="1"/>
  <c r="D570" i="1"/>
  <c r="D359" i="1"/>
  <c r="D387" i="1"/>
  <c r="D351" i="1"/>
  <c r="D632" i="1"/>
  <c r="D407" i="1"/>
  <c r="D224" i="1"/>
  <c r="D527" i="1"/>
  <c r="D560" i="1"/>
  <c r="D35" i="1"/>
  <c r="D234" i="1"/>
  <c r="D649" i="1"/>
  <c r="D623" i="1"/>
  <c r="D162" i="1"/>
  <c r="D158" i="1"/>
  <c r="D518" i="1"/>
  <c r="D615" i="1"/>
  <c r="D134" i="1"/>
  <c r="D50" i="1"/>
  <c r="D690" i="1"/>
  <c r="D157" i="1"/>
  <c r="D108" i="1"/>
  <c r="D315" i="1"/>
  <c r="D38" i="1"/>
  <c r="D138" i="1"/>
  <c r="D253" i="1"/>
  <c r="D723" i="1"/>
  <c r="D525" i="1"/>
  <c r="D532" i="1"/>
  <c r="D122" i="1"/>
  <c r="D720" i="1"/>
  <c r="D191" i="1"/>
  <c r="D104" i="1"/>
  <c r="D149" i="1"/>
  <c r="C20" i="5"/>
  <c r="D665" i="1"/>
  <c r="D244" i="1"/>
  <c r="D745" i="1"/>
  <c r="D334" i="1"/>
  <c r="D631" i="1"/>
  <c r="D465" i="1"/>
  <c r="D584" i="1"/>
  <c r="D121" i="1"/>
  <c r="D524" i="1"/>
  <c r="D483" i="1"/>
  <c r="D733" i="1"/>
  <c r="D30" i="1"/>
  <c r="D309" i="1"/>
  <c r="D538" i="1"/>
  <c r="D79" i="1"/>
  <c r="D254" i="1"/>
  <c r="D75" i="1"/>
  <c r="D129" i="1"/>
  <c r="D241" i="1"/>
  <c r="D443" i="1"/>
  <c r="D227" i="1"/>
  <c r="D34" i="1"/>
  <c r="D62" i="1"/>
  <c r="D219" i="1"/>
  <c r="D528" i="1"/>
  <c r="D187" i="1"/>
  <c r="D73" i="1"/>
  <c r="D699" i="1"/>
  <c r="D562" i="1"/>
  <c r="D260" i="1"/>
  <c r="D672" i="1"/>
  <c r="D198" i="1"/>
  <c r="D185" i="1"/>
  <c r="D60" i="1"/>
  <c r="D458" i="1"/>
  <c r="D379" i="1"/>
  <c r="D28" i="1"/>
  <c r="D96" i="1"/>
  <c r="D172" i="1"/>
  <c r="D701" i="1"/>
  <c r="D397" i="1"/>
  <c r="D425" i="1"/>
  <c r="D55" i="1"/>
  <c r="D417" i="1"/>
  <c r="D445" i="1"/>
  <c r="C26" i="5"/>
  <c r="C13" i="5"/>
  <c r="D446" i="1"/>
  <c r="C15" i="5"/>
  <c r="C17" i="5"/>
  <c r="D338" i="1"/>
  <c r="D642" i="1"/>
  <c r="D394" i="1"/>
  <c r="D358" i="1"/>
  <c r="D386" i="1"/>
  <c r="D408" i="1"/>
  <c r="D179" i="1"/>
  <c r="D40" i="1"/>
  <c r="D168" i="1"/>
  <c r="D662" i="1"/>
  <c r="D500" i="1"/>
  <c r="D139" i="1"/>
  <c r="D744" i="1"/>
  <c r="D590" i="1"/>
  <c r="D704" i="1"/>
  <c r="D575" i="1"/>
  <c r="D283" i="1"/>
  <c r="D694" i="1"/>
  <c r="D555" i="1"/>
  <c r="D31" i="1"/>
  <c r="D82" i="1"/>
  <c r="D147" i="1"/>
  <c r="D554" i="1"/>
  <c r="D350" i="1"/>
  <c r="D151" i="1"/>
  <c r="D583" i="1"/>
  <c r="D515" i="1"/>
  <c r="C19" i="5"/>
  <c r="D661" i="1"/>
  <c r="D103" i="1"/>
  <c r="D258" i="1"/>
  <c r="D153" i="1"/>
  <c r="D366" i="1"/>
  <c r="D728" i="1"/>
  <c r="D214" i="1"/>
  <c r="D124" i="1"/>
  <c r="D150" i="1"/>
  <c r="D272" i="1"/>
  <c r="D341" i="1"/>
  <c r="D523" i="1"/>
  <c r="D194" i="1"/>
  <c r="D188" i="1"/>
  <c r="D707" i="1"/>
  <c r="D263" i="1"/>
  <c r="D160" i="1"/>
  <c r="D551" i="1"/>
  <c r="D22" i="1"/>
  <c r="D556" i="1"/>
  <c r="D504" i="1"/>
  <c r="D49" i="1"/>
  <c r="D205" i="1"/>
  <c r="D710" i="1"/>
  <c r="D130" i="1"/>
  <c r="D437" i="1"/>
  <c r="D709" i="1"/>
  <c r="D738" i="1"/>
  <c r="D267" i="1"/>
  <c r="D691" i="1"/>
  <c r="D564" i="1"/>
  <c r="D737" i="1"/>
  <c r="D526" i="1"/>
  <c r="D724" i="1"/>
  <c r="D164" i="1"/>
  <c r="D259" i="1"/>
  <c r="D482" i="1"/>
  <c r="D717" i="1"/>
  <c r="D503" i="1"/>
  <c r="D684" i="1"/>
  <c r="D64" i="1"/>
  <c r="D726" i="1"/>
  <c r="D163" i="1"/>
  <c r="D414" i="1"/>
  <c r="D202" i="1"/>
  <c r="D247" i="1"/>
  <c r="D200" i="1"/>
  <c r="D404" i="1"/>
  <c r="D452" i="1"/>
  <c r="D530" i="1"/>
  <c r="D401" i="1"/>
  <c r="D685" i="1"/>
  <c r="D318" i="1"/>
  <c r="D131" i="1"/>
  <c r="D123" i="1"/>
  <c r="D703" i="1"/>
  <c r="D206" i="1"/>
  <c r="D223" i="1"/>
  <c r="D180" i="1"/>
  <c r="D624" i="1"/>
  <c r="D347" i="1"/>
  <c r="D496" i="1"/>
  <c r="D492" i="1"/>
  <c r="D541" i="1"/>
  <c r="D635" i="1"/>
  <c r="D199" i="1"/>
  <c r="D501" i="1"/>
  <c r="D156" i="1"/>
  <c r="D110" i="1"/>
  <c r="D702" i="1"/>
  <c r="D613" i="1"/>
  <c r="D328" i="1"/>
  <c r="D605" i="1"/>
  <c r="D86" i="1"/>
  <c r="D195" i="1"/>
  <c r="D587" i="1"/>
  <c r="D126" i="1"/>
  <c r="D692" i="1"/>
  <c r="D484" i="1"/>
  <c r="D398" i="1"/>
  <c r="D54" i="1"/>
  <c r="D655" i="1"/>
  <c r="D580" i="1"/>
  <c r="D602" i="1"/>
  <c r="D456" i="1"/>
  <c r="D146" i="1"/>
  <c r="D132" i="1"/>
  <c r="D411" i="1"/>
  <c r="D713" i="1"/>
  <c r="D93" i="1"/>
  <c r="D21" i="1"/>
  <c r="D561" i="1"/>
  <c r="D27" i="1"/>
  <c r="D531" i="1"/>
  <c r="D658" i="1"/>
  <c r="D176" i="1"/>
  <c r="D494" i="1"/>
  <c r="D522" i="1"/>
  <c r="D668" i="1"/>
  <c r="D725" i="1"/>
  <c r="D581" i="1"/>
  <c r="D705" i="1"/>
  <c r="D220" i="1"/>
  <c r="D682" i="1"/>
  <c r="D120" i="1"/>
  <c r="D495" i="1"/>
  <c r="D544" i="1"/>
  <c r="D588" i="1"/>
  <c r="D395" i="1"/>
  <c r="D653" i="1"/>
  <c r="D622" i="1"/>
  <c r="D74" i="1"/>
  <c r="D209" i="1"/>
  <c r="D331" i="1"/>
  <c r="D549" i="1"/>
  <c r="D41" i="1"/>
  <c r="D66" i="1"/>
  <c r="D719" i="1"/>
  <c r="D491" i="1"/>
  <c r="D216" i="1"/>
  <c r="D432" i="1"/>
  <c r="D116" i="1"/>
  <c r="D517" i="1"/>
  <c r="D365" i="1"/>
  <c r="C16" i="5"/>
  <c r="D571" i="1"/>
  <c r="D513" i="1"/>
  <c r="D225" i="1"/>
  <c r="D357" i="1"/>
  <c r="D229" i="1"/>
  <c r="D33" i="1"/>
  <c r="D118" i="1"/>
  <c r="D376" i="1"/>
  <c r="D542" i="1"/>
  <c r="D693" i="1"/>
  <c r="D667" i="1"/>
  <c r="D675" i="1"/>
  <c r="D486" i="1"/>
  <c r="D506" i="1"/>
  <c r="D72" i="1"/>
  <c r="D421" i="1"/>
  <c r="D553" i="1"/>
  <c r="D167" i="1"/>
  <c r="D558" i="1"/>
  <c r="D37" i="1"/>
  <c r="D57" i="1"/>
  <c r="D664" i="1"/>
  <c r="D612" i="1"/>
  <c r="D598" i="1"/>
  <c r="C23" i="5"/>
  <c r="D392" i="1"/>
  <c r="D516" i="1"/>
  <c r="D405" i="1"/>
  <c r="D708" i="1"/>
  <c r="D509" i="1"/>
  <c r="D137" i="1"/>
  <c r="D697" i="1"/>
  <c r="D99" i="1"/>
  <c r="D109" i="1"/>
  <c r="D582" i="1"/>
  <c r="D466" i="1"/>
  <c r="D193" i="1"/>
  <c r="D47" i="1"/>
  <c r="D586" i="1"/>
  <c r="D654" i="1"/>
  <c r="D550" i="1"/>
  <c r="D140" i="1"/>
  <c r="D660" i="1"/>
  <c r="D463" i="1"/>
  <c r="D559" i="1"/>
  <c r="D481" i="1"/>
  <c r="D270" i="1"/>
  <c r="D98" i="1"/>
  <c r="D637" i="1"/>
  <c r="D145" i="1"/>
  <c r="D716" i="1"/>
  <c r="D248" i="1"/>
  <c r="D430" i="1"/>
  <c r="D107" i="1"/>
  <c r="D252" i="1"/>
  <c r="D591" i="1"/>
  <c r="D563" i="1"/>
  <c r="D650" i="1"/>
  <c r="D239" i="1"/>
  <c r="D174" i="1"/>
  <c r="D32" i="1"/>
  <c r="D488" i="1"/>
  <c r="D743" i="1"/>
  <c r="D636" i="1"/>
  <c r="D505" i="1"/>
  <c r="D548" i="1"/>
  <c r="D670" i="1"/>
  <c r="D508" i="1"/>
  <c r="D169" i="1"/>
  <c r="D48" i="1"/>
  <c r="D85" i="1"/>
  <c r="D135" i="1"/>
  <c r="D90" i="1"/>
  <c r="D396" i="1"/>
  <c r="D537" i="1"/>
  <c r="D345" i="1"/>
  <c r="D393" i="1"/>
  <c r="D133" i="1"/>
  <c r="D211" i="1"/>
  <c r="D460" i="1"/>
  <c r="D608" i="1"/>
  <c r="D643" i="1"/>
  <c r="D161" i="1"/>
  <c r="D514" i="1"/>
  <c r="D470" i="1"/>
  <c r="D606" i="1"/>
  <c r="D184" i="1"/>
  <c r="D141" i="1"/>
  <c r="D264" i="1"/>
  <c r="D53" i="1"/>
  <c r="D286" i="1"/>
  <c r="D714" i="1"/>
  <c r="D521" i="1"/>
  <c r="D175" i="1"/>
  <c r="D360" i="1"/>
  <c r="D585" i="1"/>
  <c r="D97" i="1"/>
  <c r="D721" i="1"/>
  <c r="D634" i="1"/>
  <c r="D677" i="1"/>
  <c r="D736" i="1"/>
  <c r="D208" i="1"/>
  <c r="D240" i="1"/>
  <c r="D111" i="1"/>
  <c r="D595" i="1"/>
  <c r="D182" i="1"/>
  <c r="D440" i="1"/>
  <c r="D671" i="1"/>
  <c r="D84" i="1"/>
  <c r="D279" i="1"/>
  <c r="D296" i="1"/>
  <c r="D579" i="1"/>
  <c r="D535" i="1"/>
  <c r="D620" i="1"/>
  <c r="D242" i="1"/>
  <c r="D742" i="1"/>
  <c r="D186" i="1"/>
  <c r="D625" i="1"/>
  <c r="D611" i="1"/>
  <c r="D249" i="1"/>
  <c r="D210" i="1"/>
  <c r="D24" i="1"/>
  <c r="D545" i="1"/>
  <c r="D617" i="1"/>
  <c r="D112" i="1"/>
  <c r="D610" i="1"/>
  <c r="D651" i="1"/>
  <c r="D265" i="1"/>
  <c r="D706" i="1"/>
  <c r="D589" i="1"/>
  <c r="D652" i="1"/>
  <c r="D45" i="1"/>
  <c r="D95" i="1"/>
  <c r="D471" i="1"/>
  <c r="D735" i="1"/>
  <c r="D217" i="1"/>
  <c r="C10" i="5"/>
  <c r="D604" i="1"/>
  <c r="D302" i="1"/>
  <c r="D237" i="1"/>
  <c r="D569" i="1"/>
  <c r="D77" i="1"/>
  <c r="D567" i="1"/>
  <c r="D148" i="1"/>
  <c r="D88" i="1"/>
  <c r="D251" i="1"/>
  <c r="D578" i="1"/>
  <c r="D181" i="1"/>
  <c r="D105" i="1"/>
  <c r="D666" i="1"/>
  <c r="D644" i="1"/>
  <c r="D512" i="1"/>
  <c r="D43" i="1"/>
  <c r="D119" i="1"/>
  <c r="D152" i="1"/>
  <c r="D729" i="1"/>
  <c r="D480" i="1"/>
  <c r="D472" i="1"/>
  <c r="E4" i="9"/>
  <c r="AQ249" i="1" l="1"/>
  <c r="AR249" i="1" s="1"/>
  <c r="AQ63" i="1"/>
  <c r="AR63" i="1" s="1"/>
  <c r="AQ403" i="1"/>
  <c r="AR403" i="1" s="1"/>
  <c r="AQ215" i="1"/>
  <c r="AR215" i="1" s="1"/>
  <c r="AQ277" i="1"/>
  <c r="AR277" i="1" s="1"/>
  <c r="AQ340" i="1"/>
  <c r="AR340" i="1" s="1"/>
  <c r="AQ485" i="1"/>
  <c r="AR485" i="1" s="1"/>
  <c r="AQ198" i="1"/>
  <c r="AR198" i="1" s="1"/>
  <c r="AQ335" i="1"/>
  <c r="AR335" i="1" s="1"/>
  <c r="AQ418" i="1"/>
  <c r="AR418" i="1" s="1"/>
  <c r="AQ266" i="1"/>
  <c r="AR266" i="1" s="1"/>
  <c r="AQ128" i="1"/>
  <c r="AR128" i="1" s="1"/>
  <c r="AQ407" i="1"/>
  <c r="AR407" i="1" s="1"/>
  <c r="AQ80" i="1"/>
  <c r="AR80" i="1" s="1"/>
  <c r="AQ87" i="1"/>
  <c r="AR87" i="1" s="1"/>
  <c r="AQ447" i="1"/>
  <c r="AR447" i="1" s="1"/>
  <c r="AQ157" i="1"/>
  <c r="AR157" i="1" s="1"/>
  <c r="AQ420" i="1"/>
  <c r="AR420" i="1" s="1"/>
  <c r="AQ154" i="1"/>
  <c r="AR154" i="1" s="1"/>
  <c r="AQ318" i="1"/>
  <c r="AR318" i="1" s="1"/>
  <c r="AQ469" i="1"/>
  <c r="AR469" i="1" s="1"/>
  <c r="AQ374" i="1"/>
  <c r="AR374" i="1" s="1"/>
  <c r="AQ489" i="1"/>
  <c r="AR489" i="1" s="1"/>
  <c r="AQ386" i="1"/>
  <c r="AR386" i="1" s="1"/>
  <c r="AQ227" i="1"/>
  <c r="AR227" i="1" s="1"/>
  <c r="AQ411" i="1"/>
  <c r="AR411" i="1" s="1"/>
  <c r="AQ398" i="1"/>
  <c r="AR398" i="1" s="1"/>
  <c r="AQ338" i="1"/>
  <c r="AR338" i="1" s="1"/>
  <c r="AQ296" i="1"/>
  <c r="AR296" i="1" s="1"/>
  <c r="AQ375" i="1"/>
  <c r="AR375" i="1" s="1"/>
  <c r="AQ265" i="1"/>
  <c r="AR265" i="1" s="1"/>
  <c r="AQ26" i="1"/>
  <c r="AR26" i="1" s="1"/>
  <c r="AQ351" i="1"/>
  <c r="AR351" i="1" s="1"/>
  <c r="AQ428" i="1"/>
  <c r="AR428" i="1" s="1"/>
  <c r="AQ108" i="1"/>
  <c r="AR108" i="1" s="1"/>
  <c r="AQ388" i="1"/>
  <c r="AR388" i="1" s="1"/>
  <c r="AQ220" i="1"/>
  <c r="AR220" i="1" s="1"/>
  <c r="AQ44" i="1"/>
  <c r="AR44" i="1" s="1"/>
  <c r="AQ273" i="1"/>
  <c r="AR273" i="1" s="1"/>
  <c r="AQ228" i="1"/>
  <c r="AR228" i="1" s="1"/>
  <c r="AQ98" i="1"/>
  <c r="AR98" i="1" s="1"/>
  <c r="AQ99" i="1"/>
  <c r="AR99" i="1" s="1"/>
  <c r="AQ86" i="1"/>
  <c r="AR86" i="1" s="1"/>
  <c r="AQ270" i="1"/>
  <c r="AR270" i="1" s="1"/>
  <c r="AQ310" i="1"/>
  <c r="AR310" i="1" s="1"/>
  <c r="AQ105" i="1"/>
  <c r="AR105" i="1" s="1"/>
  <c r="AQ337" i="1"/>
  <c r="AR337" i="1" s="1"/>
  <c r="AQ60" i="1"/>
  <c r="AR60" i="1" s="1"/>
  <c r="AQ188" i="1"/>
  <c r="AR188" i="1" s="1"/>
  <c r="AQ378" i="1"/>
  <c r="AR378" i="1" s="1"/>
  <c r="AQ399" i="1"/>
  <c r="AR399" i="1" s="1"/>
  <c r="AQ366" i="1"/>
  <c r="AR366" i="1" s="1"/>
  <c r="AQ182" i="1"/>
  <c r="AR182" i="1" s="1"/>
  <c r="AQ347" i="1"/>
  <c r="AR347" i="1" s="1"/>
  <c r="AQ118" i="1"/>
  <c r="AR118" i="1" s="1"/>
  <c r="AQ93" i="1"/>
  <c r="AR93" i="1" s="1"/>
  <c r="AQ431" i="1"/>
  <c r="AR431" i="1" s="1"/>
  <c r="AQ429" i="1"/>
  <c r="AR429" i="1" s="1"/>
  <c r="AQ413" i="1"/>
  <c r="AR413" i="1" s="1"/>
  <c r="AQ192" i="1"/>
  <c r="AR192" i="1" s="1"/>
  <c r="AQ305" i="1"/>
  <c r="AR305" i="1" s="1"/>
  <c r="AQ272" i="1"/>
  <c r="AR272" i="1" s="1"/>
  <c r="AQ240" i="1"/>
  <c r="AR240" i="1" s="1"/>
  <c r="AQ82" i="1"/>
  <c r="AR82" i="1" s="1"/>
  <c r="AQ183" i="1"/>
  <c r="AR183" i="1" s="1"/>
  <c r="AQ90" i="1"/>
  <c r="AR90" i="1" s="1"/>
  <c r="AQ38" i="1"/>
  <c r="AR38" i="1" s="1"/>
  <c r="AQ201" i="1"/>
  <c r="AR201" i="1" s="1"/>
  <c r="AQ25" i="1"/>
  <c r="AR25" i="1" s="1"/>
  <c r="AQ67" i="1"/>
  <c r="AR67" i="1" s="1"/>
  <c r="AQ324" i="1"/>
  <c r="AR324" i="1" s="1"/>
  <c r="AQ406" i="1"/>
  <c r="AR406" i="1" s="1"/>
  <c r="AQ238" i="1"/>
  <c r="AR238" i="1" s="1"/>
  <c r="AQ95" i="1"/>
  <c r="AR95" i="1" s="1"/>
  <c r="AQ500" i="1"/>
  <c r="AR500" i="1" s="1"/>
  <c r="AQ362" i="1"/>
  <c r="AR362" i="1" s="1"/>
  <c r="AQ207" i="1"/>
  <c r="AR207" i="1" s="1"/>
  <c r="AQ459" i="1"/>
  <c r="AR459" i="1" s="1"/>
  <c r="AQ364" i="1"/>
  <c r="AR364" i="1" s="1"/>
  <c r="AQ392" i="1"/>
  <c r="AR392" i="1" s="1"/>
  <c r="AQ185" i="1"/>
  <c r="AR185" i="1" s="1"/>
  <c r="AQ91" i="1"/>
  <c r="AR91" i="1" s="1"/>
  <c r="AQ247" i="1"/>
  <c r="AR247" i="1" s="1"/>
  <c r="AQ117" i="1"/>
  <c r="AR117" i="1" s="1"/>
  <c r="AQ168" i="1"/>
  <c r="AR168" i="1" s="1"/>
  <c r="AQ58" i="1"/>
  <c r="AR58" i="1" s="1"/>
  <c r="AQ495" i="1"/>
  <c r="AR495" i="1" s="1"/>
  <c r="AQ64" i="1"/>
  <c r="AR64" i="1" s="1"/>
  <c r="AQ186" i="1"/>
  <c r="AR186" i="1" s="1"/>
  <c r="AQ455" i="1"/>
  <c r="AR455" i="1" s="1"/>
  <c r="AQ184" i="1"/>
  <c r="AR184" i="1" s="1"/>
  <c r="AQ217" i="1"/>
  <c r="AR217" i="1" s="1"/>
  <c r="AQ120" i="1"/>
  <c r="AR120" i="1" s="1"/>
  <c r="AQ478" i="1"/>
  <c r="AR478" i="1" s="1"/>
  <c r="AQ148" i="1"/>
  <c r="AR148" i="1" s="1"/>
  <c r="AQ323" i="1"/>
  <c r="AR323" i="1" s="1"/>
  <c r="AQ369" i="1"/>
  <c r="AR369" i="1" s="1"/>
  <c r="AQ274" i="1"/>
  <c r="AR274" i="1" s="1"/>
  <c r="AQ28" i="1"/>
  <c r="AR28" i="1" s="1"/>
  <c r="AQ308" i="1"/>
  <c r="AR308" i="1" s="1"/>
  <c r="AQ470" i="1"/>
  <c r="AR470" i="1" s="1"/>
  <c r="AQ356" i="1"/>
  <c r="AR356" i="1" s="1"/>
  <c r="AQ126" i="1"/>
  <c r="AR126" i="1" s="1"/>
  <c r="AQ463" i="1"/>
  <c r="AR463" i="1" s="1"/>
  <c r="AQ461" i="1"/>
  <c r="AR461" i="1" s="1"/>
  <c r="AQ306" i="1"/>
  <c r="AR306" i="1" s="1"/>
  <c r="AQ178" i="1"/>
  <c r="AR178" i="1" s="1"/>
  <c r="AQ189" i="1"/>
  <c r="AR189" i="1" s="1"/>
  <c r="AQ114" i="1"/>
  <c r="AR114" i="1" s="1"/>
  <c r="AQ81" i="1"/>
  <c r="AR81" i="1" s="1"/>
  <c r="AQ379" i="1"/>
  <c r="AR379" i="1" s="1"/>
  <c r="AQ77" i="1"/>
  <c r="AR77" i="1" s="1"/>
  <c r="AQ53" i="1"/>
  <c r="AR53" i="1" s="1"/>
  <c r="AQ484" i="1"/>
  <c r="AR484" i="1" s="1"/>
  <c r="AQ394" i="1"/>
  <c r="AR394" i="1" s="1"/>
  <c r="AQ37" i="1"/>
  <c r="AR37" i="1" s="1"/>
  <c r="AQ361" i="1"/>
  <c r="AR361" i="1" s="1"/>
  <c r="AQ483" i="1"/>
  <c r="AR483" i="1" s="1"/>
  <c r="AQ191" i="1"/>
  <c r="AR191" i="1" s="1"/>
  <c r="AQ85" i="1"/>
  <c r="AR85" i="1" s="1"/>
  <c r="AQ199" i="1"/>
  <c r="AR199" i="1" s="1"/>
  <c r="AQ415" i="1"/>
  <c r="AR415" i="1" s="1"/>
  <c r="AQ127" i="1"/>
  <c r="AR127" i="1" s="1"/>
  <c r="AQ290" i="1"/>
  <c r="AR290" i="1" s="1"/>
  <c r="AQ62" i="1"/>
  <c r="AR62" i="1" s="1"/>
  <c r="AQ194" i="1"/>
  <c r="AR194" i="1" s="1"/>
  <c r="AQ223" i="1"/>
  <c r="AR223" i="1" s="1"/>
  <c r="AQ419" i="1"/>
  <c r="AR419" i="1" s="1"/>
  <c r="AQ350" i="1"/>
  <c r="AR350" i="1" s="1"/>
  <c r="AQ106" i="1"/>
  <c r="AR106" i="1" s="1"/>
  <c r="AQ275" i="1"/>
  <c r="AR275" i="1" s="1"/>
  <c r="AQ501" i="1"/>
  <c r="AR501" i="1" s="1"/>
  <c r="AQ208" i="1"/>
  <c r="AR208" i="1" s="1"/>
  <c r="AQ237" i="1"/>
  <c r="AR237" i="1" s="1"/>
  <c r="AQ424" i="1"/>
  <c r="AR424" i="1" s="1"/>
  <c r="AQ84" i="1"/>
  <c r="AR84" i="1" s="1"/>
  <c r="AQ410" i="1"/>
  <c r="AR410" i="1" s="1"/>
  <c r="AQ482" i="1"/>
  <c r="AR482" i="1" s="1"/>
  <c r="AQ248" i="1"/>
  <c r="AR248" i="1" s="1"/>
  <c r="AQ29" i="1"/>
  <c r="AR29" i="1" s="1"/>
  <c r="AQ291" i="1"/>
  <c r="AR291" i="1" s="1"/>
  <c r="AQ112" i="1"/>
  <c r="AR112" i="1" s="1"/>
  <c r="AQ231" i="1"/>
  <c r="AR231" i="1" s="1"/>
  <c r="AQ131" i="1"/>
  <c r="AR131" i="1" s="1"/>
  <c r="AQ110" i="1"/>
  <c r="AR110" i="1" s="1"/>
  <c r="AQ83" i="1"/>
  <c r="AR83" i="1" s="1"/>
  <c r="AQ40" i="1"/>
  <c r="AR40" i="1" s="1"/>
  <c r="AQ360" i="1"/>
  <c r="AR360" i="1" s="1"/>
  <c r="AQ169" i="1"/>
  <c r="AR169" i="1" s="1"/>
  <c r="AQ438" i="1"/>
  <c r="AR438" i="1" s="1"/>
  <c r="AQ317" i="1"/>
  <c r="AR317" i="1" s="1"/>
  <c r="AQ496" i="1"/>
  <c r="AR496" i="1" s="1"/>
  <c r="AQ170" i="1"/>
  <c r="AR170" i="1" s="1"/>
  <c r="AQ298" i="1"/>
  <c r="AR298" i="1" s="1"/>
  <c r="AQ30" i="1"/>
  <c r="AR30" i="1" s="1"/>
  <c r="AQ35" i="1"/>
  <c r="AR35" i="1" s="1"/>
  <c r="AQ205" i="1"/>
  <c r="AR205" i="1" s="1"/>
  <c r="AQ261" i="1"/>
  <c r="AR261" i="1" s="1"/>
  <c r="AQ293" i="1"/>
  <c r="AR293" i="1" s="1"/>
  <c r="AQ354" i="1"/>
  <c r="AR354" i="1" s="1"/>
  <c r="AQ481" i="1"/>
  <c r="AR481" i="1" s="1"/>
  <c r="AQ177" i="1"/>
  <c r="AR177" i="1" s="1"/>
  <c r="AQ143" i="1"/>
  <c r="AR143" i="1" s="1"/>
  <c r="AQ380" i="1"/>
  <c r="AR380" i="1" s="1"/>
  <c r="AQ260" i="1"/>
  <c r="AR260" i="1" s="1"/>
  <c r="AQ303" i="1"/>
  <c r="AR303" i="1" s="1"/>
  <c r="AQ78" i="1"/>
  <c r="AR78" i="1" s="1"/>
  <c r="AQ115" i="1"/>
  <c r="AR115" i="1" s="1"/>
  <c r="AQ352" i="1"/>
  <c r="AR352" i="1" s="1"/>
  <c r="AQ445" i="1"/>
  <c r="AR445" i="1" s="1"/>
  <c r="AQ387" i="1"/>
  <c r="AR387" i="1" s="1"/>
  <c r="AQ385" i="1"/>
  <c r="AR385" i="1" s="1"/>
  <c r="AQ59" i="1"/>
  <c r="AR59" i="1" s="1"/>
  <c r="AQ434" i="1"/>
  <c r="AR434" i="1" s="1"/>
  <c r="AQ155" i="1"/>
  <c r="AR155" i="1" s="1"/>
  <c r="AQ171" i="1"/>
  <c r="AR171" i="1" s="1"/>
  <c r="AQ176" i="1"/>
  <c r="AR176" i="1" s="1"/>
  <c r="AQ146" i="1"/>
  <c r="AR146" i="1" s="1"/>
  <c r="AQ331" i="1"/>
  <c r="AR331" i="1" s="1"/>
  <c r="AQ336" i="1"/>
  <c r="AR336" i="1" s="1"/>
  <c r="AQ370" i="1"/>
  <c r="AR370" i="1" s="1"/>
  <c r="AQ488" i="1"/>
  <c r="AR488" i="1" s="1"/>
  <c r="AQ221" i="1"/>
  <c r="AR221" i="1" s="1"/>
  <c r="AQ487" i="1"/>
  <c r="AR487" i="1" s="1"/>
  <c r="AQ295" i="1"/>
  <c r="AR295" i="1" s="1"/>
  <c r="AQ477" i="1"/>
  <c r="AR477" i="1" s="1"/>
  <c r="AQ49" i="1"/>
  <c r="AR49" i="1" s="1"/>
  <c r="AQ141" i="1"/>
  <c r="AR141" i="1" s="1"/>
  <c r="AQ226" i="1"/>
  <c r="AR226" i="1" s="1"/>
  <c r="AQ457" i="1"/>
  <c r="AR457" i="1" s="1"/>
  <c r="AQ202" i="1"/>
  <c r="AR202" i="1" s="1"/>
  <c r="AQ145" i="1"/>
  <c r="AR145" i="1" s="1"/>
  <c r="AQ313" i="1"/>
  <c r="AR313" i="1" s="1"/>
  <c r="AQ161" i="1"/>
  <c r="AR161" i="1" s="1"/>
  <c r="AQ75" i="1"/>
  <c r="AR75" i="1" s="1"/>
  <c r="AQ314" i="1"/>
  <c r="AR314" i="1" s="1"/>
  <c r="AQ195" i="1"/>
  <c r="AR195" i="1" s="1"/>
  <c r="AQ200" i="1"/>
  <c r="AR200" i="1" s="1"/>
  <c r="AQ341" i="1"/>
  <c r="AR341" i="1" s="1"/>
  <c r="AQ32" i="1"/>
  <c r="AR32" i="1" s="1"/>
  <c r="AQ233" i="1"/>
  <c r="AR233" i="1" s="1"/>
  <c r="AQ254" i="1"/>
  <c r="AR254" i="1" s="1"/>
  <c r="AQ309" i="1"/>
  <c r="AR309" i="1" s="1"/>
  <c r="AQ491" i="1"/>
  <c r="AR491" i="1" s="1"/>
  <c r="AQ119" i="1"/>
  <c r="AR119" i="1" s="1"/>
  <c r="AQ47" i="1"/>
  <c r="AR47" i="1" s="1"/>
  <c r="AQ255" i="1"/>
  <c r="AR255" i="1" s="1"/>
  <c r="AQ409" i="1"/>
  <c r="AR409" i="1" s="1"/>
  <c r="AQ458" i="1"/>
  <c r="AR458" i="1" s="1"/>
  <c r="AQ102" i="1"/>
  <c r="AR102" i="1" s="1"/>
  <c r="AQ88" i="1"/>
  <c r="AR88" i="1" s="1"/>
  <c r="AQ499" i="1"/>
  <c r="AR499" i="1" s="1"/>
  <c r="AQ144" i="1"/>
  <c r="AR144" i="1" s="1"/>
  <c r="AQ55" i="1"/>
  <c r="AR55" i="1" s="1"/>
  <c r="AQ125" i="1"/>
  <c r="AR125" i="1" s="1"/>
  <c r="AQ301" i="1"/>
  <c r="AR301" i="1" s="1"/>
  <c r="AQ135" i="1"/>
  <c r="AR135" i="1" s="1"/>
  <c r="AQ383" i="1"/>
  <c r="AR383" i="1" s="1"/>
  <c r="AQ423" i="1"/>
  <c r="AR423" i="1" s="1"/>
  <c r="AQ159" i="1"/>
  <c r="AR159" i="1" s="1"/>
  <c r="AQ348" i="1"/>
  <c r="AR348" i="1" s="1"/>
  <c r="AQ297" i="1"/>
  <c r="AR297" i="1" s="1"/>
  <c r="AQ422" i="1"/>
  <c r="AR422" i="1" s="1"/>
  <c r="AQ69" i="1"/>
  <c r="AR69" i="1" s="1"/>
  <c r="AQ89" i="1"/>
  <c r="AR89" i="1" s="1"/>
  <c r="AQ377" i="1"/>
  <c r="AR377" i="1" s="1"/>
  <c r="AQ372" i="1"/>
  <c r="AR372" i="1" s="1"/>
  <c r="AQ68" i="1"/>
  <c r="AR68" i="1" s="1"/>
  <c r="AQ264" i="1"/>
  <c r="AR264" i="1" s="1"/>
  <c r="AQ448" i="1"/>
  <c r="AR448" i="1" s="1"/>
  <c r="AQ107" i="1"/>
  <c r="AR107" i="1" s="1"/>
  <c r="AQ209" i="1"/>
  <c r="AR209" i="1" s="1"/>
  <c r="AQ329" i="1"/>
  <c r="AR329" i="1" s="1"/>
  <c r="AQ100" i="1"/>
  <c r="AR100" i="1" s="1"/>
  <c r="AQ427" i="1"/>
  <c r="AR427" i="1" s="1"/>
  <c r="AQ441" i="1"/>
  <c r="AR441" i="1" s="1"/>
  <c r="AQ139" i="1"/>
  <c r="AR139" i="1" s="1"/>
  <c r="AQ204" i="1"/>
  <c r="AR204" i="1" s="1"/>
  <c r="AQ256" i="1"/>
  <c r="AR256" i="1" s="1"/>
  <c r="AQ51" i="1"/>
  <c r="AR51" i="1" s="1"/>
  <c r="AQ219" i="1"/>
  <c r="AR219" i="1" s="1"/>
  <c r="AQ147" i="1"/>
  <c r="AR147" i="1" s="1"/>
  <c r="AQ224" i="1"/>
  <c r="AR224" i="1" s="1"/>
  <c r="AQ42" i="1"/>
  <c r="AR42" i="1" s="1"/>
  <c r="AQ96" i="1"/>
  <c r="AR96" i="1" s="1"/>
  <c r="AQ245" i="1"/>
  <c r="AR245" i="1" s="1"/>
  <c r="AQ326" i="1"/>
  <c r="AR326" i="1" s="1"/>
  <c r="AQ206" i="1"/>
  <c r="AR206" i="1" s="1"/>
  <c r="AQ450" i="1"/>
  <c r="AR450" i="1" s="1"/>
  <c r="AQ442" i="1"/>
  <c r="AR442" i="1" s="1"/>
  <c r="AQ414" i="1"/>
  <c r="AR414" i="1" s="1"/>
  <c r="AQ250" i="1"/>
  <c r="AR250" i="1" s="1"/>
  <c r="AQ446" i="1"/>
  <c r="AR446" i="1" s="1"/>
  <c r="AQ46" i="1"/>
  <c r="AR46" i="1" s="1"/>
  <c r="AQ39" i="1"/>
  <c r="AR39" i="1" s="1"/>
  <c r="AQ156" i="1"/>
  <c r="AR156" i="1" s="1"/>
  <c r="AQ243" i="1"/>
  <c r="AR243" i="1" s="1"/>
  <c r="AQ164" i="1"/>
  <c r="AR164" i="1" s="1"/>
  <c r="AQ319" i="1"/>
  <c r="AR319" i="1" s="1"/>
  <c r="AQ172" i="1"/>
  <c r="AR172" i="1" s="1"/>
  <c r="AQ494" i="1"/>
  <c r="AR494" i="1" s="1"/>
  <c r="AQ258" i="1"/>
  <c r="AR258" i="1" s="1"/>
  <c r="AQ456" i="1"/>
  <c r="AR456" i="1" s="1"/>
  <c r="AQ36" i="1"/>
  <c r="AR36" i="1" s="1"/>
  <c r="AQ225" i="1"/>
  <c r="AR225" i="1" s="1"/>
  <c r="AQ368" i="1"/>
  <c r="AR368" i="1" s="1"/>
  <c r="AQ294" i="1"/>
  <c r="AR294" i="1" s="1"/>
  <c r="AQ149" i="1"/>
  <c r="AR149" i="1" s="1"/>
  <c r="AQ452" i="1"/>
  <c r="AR452" i="1" s="1"/>
  <c r="AQ465" i="1"/>
  <c r="AR465" i="1" s="1"/>
  <c r="AQ137" i="1"/>
  <c r="AR137" i="1" s="1"/>
  <c r="AQ124" i="1"/>
  <c r="AR124" i="1" s="1"/>
  <c r="AQ333" i="1"/>
  <c r="AR333" i="1" s="1"/>
  <c r="AQ412" i="1"/>
  <c r="AR412" i="1" s="1"/>
  <c r="AQ325" i="1"/>
  <c r="AR325" i="1" s="1"/>
  <c r="AQ193" i="1"/>
  <c r="AR193" i="1" s="1"/>
  <c r="AQ234" i="1"/>
  <c r="AR234" i="1" s="1"/>
  <c r="AQ285" i="1"/>
  <c r="AR285" i="1" s="1"/>
  <c r="AQ490" i="1"/>
  <c r="AR490" i="1" s="1"/>
  <c r="AQ312" i="1"/>
  <c r="AR312" i="1" s="1"/>
  <c r="AQ113" i="1"/>
  <c r="AR113" i="1" s="1"/>
  <c r="AQ330" i="1"/>
  <c r="AR330" i="1" s="1"/>
  <c r="AQ462" i="1"/>
  <c r="AR462" i="1" s="1"/>
  <c r="AQ371" i="1"/>
  <c r="AR371" i="1" s="1"/>
  <c r="AQ232" i="1"/>
  <c r="AR232" i="1" s="1"/>
  <c r="AQ72" i="1"/>
  <c r="AR72" i="1" s="1"/>
  <c r="AQ122" i="1"/>
  <c r="AR122" i="1" s="1"/>
  <c r="AQ235" i="1"/>
  <c r="AR235" i="1" s="1"/>
  <c r="AQ214" i="1"/>
  <c r="AR214" i="1" s="1"/>
  <c r="AQ31" i="1"/>
  <c r="AR31" i="1" s="1"/>
  <c r="AQ136" i="1"/>
  <c r="AR136" i="1" s="1"/>
  <c r="AQ444" i="1"/>
  <c r="AR444" i="1" s="1"/>
  <c r="AQ213" i="1"/>
  <c r="AR213" i="1" s="1"/>
  <c r="AQ251" i="1"/>
  <c r="AR251" i="1" s="1"/>
  <c r="AQ52" i="1"/>
  <c r="AR52" i="1" s="1"/>
  <c r="AQ116" i="1"/>
  <c r="AR116" i="1" s="1"/>
  <c r="AQ493" i="1"/>
  <c r="AR493" i="1" s="1"/>
  <c r="AQ292" i="1"/>
  <c r="AR292" i="1" s="1"/>
  <c r="AQ173" i="1"/>
  <c r="AR173" i="1" s="1"/>
  <c r="AQ174" i="1"/>
  <c r="AR174" i="1" s="1"/>
  <c r="AQ278" i="1"/>
  <c r="AR278" i="1" s="1"/>
  <c r="AQ175" i="1"/>
  <c r="AR175" i="1" s="1"/>
  <c r="AQ216" i="1"/>
  <c r="AR216" i="1" s="1"/>
  <c r="AQ197" i="1"/>
  <c r="AR197" i="1" s="1"/>
  <c r="AQ339" i="1"/>
  <c r="AR339" i="1" s="1"/>
  <c r="AQ97" i="1"/>
  <c r="AR97" i="1" s="1"/>
  <c r="AQ355" i="1"/>
  <c r="AR355" i="1" s="1"/>
  <c r="AQ342" i="1"/>
  <c r="AR342" i="1" s="1"/>
  <c r="AQ328" i="1"/>
  <c r="AR328" i="1" s="1"/>
  <c r="AQ332" i="1"/>
  <c r="AR332" i="1" s="1"/>
  <c r="AQ129" i="1"/>
  <c r="AR129" i="1" s="1"/>
  <c r="AQ33" i="1"/>
  <c r="AR33" i="1" s="1"/>
  <c r="AQ311" i="1"/>
  <c r="AR311" i="1" s="1"/>
  <c r="AQ230" i="1"/>
  <c r="AR230" i="1" s="1"/>
  <c r="AQ390" i="1"/>
  <c r="AR390" i="1" s="1"/>
  <c r="AQ497" i="1"/>
  <c r="AR497" i="1" s="1"/>
  <c r="AQ104" i="1"/>
  <c r="AR104" i="1" s="1"/>
  <c r="AQ467" i="1"/>
  <c r="AR467" i="1" s="1"/>
  <c r="AQ404" i="1"/>
  <c r="AR404" i="1" s="1"/>
  <c r="AQ103" i="1"/>
  <c r="AR103" i="1" s="1"/>
  <c r="AQ109" i="1"/>
  <c r="AR109" i="1" s="1"/>
  <c r="AQ158" i="1"/>
  <c r="AR158" i="1" s="1"/>
  <c r="AQ437" i="1"/>
  <c r="AR437" i="1" s="1"/>
  <c r="AQ268" i="1"/>
  <c r="AR268" i="1" s="1"/>
  <c r="AQ190" i="1"/>
  <c r="AR190" i="1" s="1"/>
  <c r="AQ468" i="1"/>
  <c r="AR468" i="1" s="1"/>
  <c r="AQ381" i="1"/>
  <c r="AR381" i="1" s="1"/>
  <c r="AQ142" i="1"/>
  <c r="AR142" i="1" s="1"/>
  <c r="AQ402" i="1"/>
  <c r="AR402" i="1" s="1"/>
  <c r="AQ358" i="1"/>
  <c r="AR358" i="1" s="1"/>
  <c r="AQ430" i="1"/>
  <c r="AR430" i="1" s="1"/>
  <c r="AQ160" i="1"/>
  <c r="AR160" i="1" s="1"/>
  <c r="AQ344" i="1"/>
  <c r="AR344" i="1" s="1"/>
  <c r="AQ289" i="1"/>
  <c r="AR289" i="1" s="1"/>
  <c r="AQ405" i="1"/>
  <c r="AR405" i="1" s="1"/>
  <c r="AQ443" i="1"/>
  <c r="AR443" i="1" s="1"/>
  <c r="AQ357" i="1"/>
  <c r="AR357" i="1" s="1"/>
  <c r="AQ421" i="1"/>
  <c r="AR421" i="1" s="1"/>
  <c r="AQ150" i="1"/>
  <c r="AR150" i="1" s="1"/>
  <c r="AQ257" i="1"/>
  <c r="AR257" i="1" s="1"/>
  <c r="AQ397" i="1"/>
  <c r="AR397" i="1" s="1"/>
  <c r="AQ279" i="1"/>
  <c r="AR279" i="1" s="1"/>
  <c r="AQ73" i="1"/>
  <c r="AR73" i="1" s="1"/>
  <c r="AQ239" i="1"/>
  <c r="AR239" i="1" s="1"/>
  <c r="AQ281" i="1"/>
  <c r="AR281" i="1" s="1"/>
  <c r="AQ22" i="1"/>
  <c r="AR22" i="1" s="1"/>
  <c r="AQ133" i="1"/>
  <c r="AR133" i="1" s="1"/>
  <c r="AQ433" i="1"/>
  <c r="AR433" i="1" s="1"/>
  <c r="AQ71" i="1"/>
  <c r="AR71" i="1" s="1"/>
  <c r="AQ252" i="1"/>
  <c r="AR252" i="1" s="1"/>
  <c r="AQ76" i="1"/>
  <c r="AR76" i="1" s="1"/>
  <c r="AQ440" i="1"/>
  <c r="AR440" i="1" s="1"/>
  <c r="AQ280" i="1"/>
  <c r="AR280" i="1" s="1"/>
  <c r="AQ50" i="1"/>
  <c r="AR50" i="1" s="1"/>
  <c r="AQ123" i="1"/>
  <c r="AR123" i="1" s="1"/>
  <c r="AQ48" i="1"/>
  <c r="AR48" i="1" s="1"/>
  <c r="AQ210" i="1"/>
  <c r="AR210" i="1" s="1"/>
  <c r="AQ283" i="1"/>
  <c r="AR283" i="1" s="1"/>
  <c r="AQ236" i="1"/>
  <c r="AR236" i="1" s="1"/>
  <c r="AQ327" i="1"/>
  <c r="AR327" i="1" s="1"/>
  <c r="AQ382" i="1"/>
  <c r="AR382" i="1" s="1"/>
  <c r="AQ474" i="1"/>
  <c r="AR474" i="1" s="1"/>
  <c r="AQ211" i="1"/>
  <c r="AR211" i="1" s="1"/>
  <c r="AQ92" i="1"/>
  <c r="AR92" i="1" s="1"/>
  <c r="AQ57" i="1"/>
  <c r="AR57" i="1" s="1"/>
  <c r="AQ316" i="1"/>
  <c r="AR316" i="1" s="1"/>
  <c r="AQ460" i="1"/>
  <c r="AR460" i="1" s="1"/>
  <c r="AQ365" i="1"/>
  <c r="AR365" i="1" s="1"/>
  <c r="AQ363" i="1"/>
  <c r="AR363" i="1" s="1"/>
  <c r="AQ212" i="1"/>
  <c r="AR212" i="1" s="1"/>
  <c r="AQ151" i="1"/>
  <c r="AR151" i="1" s="1"/>
  <c r="AQ345" i="1"/>
  <c r="AR345" i="1" s="1"/>
  <c r="AQ479" i="1"/>
  <c r="AR479" i="1" s="1"/>
  <c r="AQ41" i="1"/>
  <c r="AR41" i="1" s="1"/>
  <c r="AQ373" i="1"/>
  <c r="AR373" i="1" s="1"/>
  <c r="AQ34" i="1"/>
  <c r="AR34" i="1" s="1"/>
  <c r="AQ187" i="1"/>
  <c r="AR187" i="1" s="1"/>
  <c r="AQ343" i="1"/>
  <c r="AR343" i="1" s="1"/>
  <c r="AQ134" i="1"/>
  <c r="AR134" i="1" s="1"/>
  <c r="AQ121" i="1"/>
  <c r="AR121" i="1" s="1"/>
  <c r="AQ56" i="1"/>
  <c r="AR56" i="1" s="1"/>
  <c r="AQ322" i="1"/>
  <c r="AR322" i="1" s="1"/>
  <c r="AQ24" i="1"/>
  <c r="AR24" i="1" s="1"/>
  <c r="AQ259" i="1"/>
  <c r="AR259" i="1" s="1"/>
  <c r="AQ353" i="1"/>
  <c r="AR353" i="1" s="1"/>
  <c r="AQ453" i="1"/>
  <c r="AR453" i="1" s="1"/>
  <c r="AQ196" i="1"/>
  <c r="AR196" i="1" s="1"/>
  <c r="AQ359" i="1"/>
  <c r="AR359" i="1" s="1"/>
  <c r="AQ302" i="1"/>
  <c r="AR302" i="1" s="1"/>
  <c r="AQ300" i="1"/>
  <c r="AR300" i="1" s="1"/>
  <c r="AQ43" i="1"/>
  <c r="AR43" i="1" s="1"/>
  <c r="AQ417" i="1"/>
  <c r="AR417" i="1" s="1"/>
  <c r="AQ384" i="1"/>
  <c r="AR384" i="1" s="1"/>
  <c r="AQ269" i="1"/>
  <c r="AR269" i="1" s="1"/>
  <c r="AQ181" i="1"/>
  <c r="AR181" i="1" s="1"/>
  <c r="AQ218" i="1"/>
  <c r="AR218" i="1" s="1"/>
  <c r="AQ167" i="1"/>
  <c r="AR167" i="1" s="1"/>
  <c r="AQ304" i="1"/>
  <c r="AR304" i="1" s="1"/>
  <c r="AQ74" i="1"/>
  <c r="AR74" i="1" s="1"/>
  <c r="AQ334" i="1"/>
  <c r="AR334" i="1" s="1"/>
  <c r="AQ153" i="1"/>
  <c r="AR153" i="1" s="1"/>
  <c r="AQ45" i="1"/>
  <c r="AR45" i="1" s="1"/>
  <c r="AQ246" i="1"/>
  <c r="AR246" i="1" s="1"/>
  <c r="AQ166" i="1"/>
  <c r="AR166" i="1" s="1"/>
  <c r="AQ471" i="1"/>
  <c r="AR471" i="1" s="1"/>
  <c r="AQ286" i="1"/>
  <c r="AR286" i="1" s="1"/>
  <c r="AQ391" i="1"/>
  <c r="AR391" i="1" s="1"/>
  <c r="AQ401" i="1"/>
  <c r="AR401" i="1" s="1"/>
  <c r="AQ473" i="1"/>
  <c r="AR473" i="1" s="1"/>
  <c r="AQ244" i="1"/>
  <c r="AR244" i="1" s="1"/>
  <c r="AQ61" i="1"/>
  <c r="AR61" i="1" s="1"/>
  <c r="AQ54" i="1"/>
  <c r="AR54" i="1" s="1"/>
  <c r="AQ436" i="1"/>
  <c r="AR436" i="1" s="1"/>
  <c r="AQ454" i="1"/>
  <c r="AR454" i="1" s="1"/>
  <c r="AQ376" i="1"/>
  <c r="AR376" i="1" s="1"/>
  <c r="AQ315" i="1"/>
  <c r="AR315" i="1" s="1"/>
  <c r="AQ408" i="1"/>
  <c r="AR408" i="1" s="1"/>
  <c r="AQ94" i="1"/>
  <c r="AR94" i="1" s="1"/>
  <c r="AQ152" i="1"/>
  <c r="AR152" i="1" s="1"/>
  <c r="AQ241" i="1"/>
  <c r="AR241" i="1" s="1"/>
  <c r="AQ253" i="1"/>
  <c r="AR253" i="1" s="1"/>
  <c r="AQ466" i="1"/>
  <c r="AR466" i="1" s="1"/>
  <c r="AQ267" i="1"/>
  <c r="AR267" i="1" s="1"/>
  <c r="AQ132" i="1"/>
  <c r="AR132" i="1" s="1"/>
  <c r="AQ439" i="1"/>
  <c r="AR439" i="1" s="1"/>
  <c r="AQ346" i="1"/>
  <c r="AR346" i="1" s="1"/>
  <c r="AQ140" i="1"/>
  <c r="AR140" i="1" s="1"/>
  <c r="AQ70" i="1"/>
  <c r="AR70" i="1" s="1"/>
  <c r="AQ111" i="1"/>
  <c r="AR111" i="1" s="1"/>
  <c r="AQ242" i="1"/>
  <c r="AR242" i="1" s="1"/>
  <c r="AQ276" i="1"/>
  <c r="AR276" i="1" s="1"/>
  <c r="AQ66" i="1"/>
  <c r="AR66" i="1" s="1"/>
  <c r="AQ416" i="1"/>
  <c r="AR416" i="1" s="1"/>
  <c r="AQ320" i="1"/>
  <c r="AR320" i="1" s="1"/>
  <c r="AQ492" i="1"/>
  <c r="AR492" i="1" s="1"/>
  <c r="AQ222" i="1"/>
  <c r="AR222" i="1" s="1"/>
  <c r="AQ101" i="1"/>
  <c r="AR101" i="1" s="1"/>
  <c r="AQ476" i="1"/>
  <c r="AR476" i="1" s="1"/>
  <c r="AQ138" i="1"/>
  <c r="AR138" i="1" s="1"/>
  <c r="AQ307" i="1"/>
  <c r="AR307" i="1" s="1"/>
  <c r="AQ464" i="1"/>
  <c r="AR464" i="1" s="1"/>
  <c r="AQ480" i="1"/>
  <c r="AR480" i="1" s="1"/>
  <c r="AQ179" i="1"/>
  <c r="AR179" i="1" s="1"/>
  <c r="AQ79" i="1"/>
  <c r="AR79" i="1" s="1"/>
  <c r="AQ449" i="1"/>
  <c r="AR449" i="1" s="1"/>
  <c r="AQ435" i="1"/>
  <c r="AR435" i="1" s="1"/>
  <c r="AQ284" i="1"/>
  <c r="AR284" i="1" s="1"/>
  <c r="AQ27" i="1"/>
  <c r="AR27" i="1" s="1"/>
  <c r="AQ23" i="1"/>
  <c r="AR23" i="1" s="1"/>
  <c r="AQ130" i="1"/>
  <c r="AR130" i="1" s="1"/>
  <c r="AQ426" i="1"/>
  <c r="AR426" i="1" s="1"/>
  <c r="AQ396" i="1"/>
  <c r="AR396" i="1" s="1"/>
  <c r="AQ395" i="1"/>
  <c r="AR395" i="1" s="1"/>
  <c r="AQ299" i="1"/>
  <c r="AR299" i="1" s="1"/>
  <c r="AQ229" i="1"/>
  <c r="AR229" i="1" s="1"/>
  <c r="AQ163" i="1"/>
  <c r="AR163" i="1" s="1"/>
  <c r="AQ400" i="1"/>
  <c r="AR400" i="1" s="1"/>
  <c r="AQ498" i="1"/>
  <c r="AR498" i="1" s="1"/>
  <c r="AQ271" i="1"/>
  <c r="AR271" i="1" s="1"/>
  <c r="AQ389" i="1"/>
  <c r="AR389" i="1" s="1"/>
  <c r="AQ180" i="1"/>
  <c r="AR180" i="1" s="1"/>
  <c r="AQ165" i="1"/>
  <c r="AR165" i="1" s="1"/>
  <c r="AQ287" i="1"/>
  <c r="AR287" i="1" s="1"/>
  <c r="AQ288" i="1"/>
  <c r="AR288" i="1" s="1"/>
  <c r="AQ262" i="1"/>
  <c r="AR262" i="1" s="1"/>
  <c r="AQ162" i="1"/>
  <c r="AR162" i="1" s="1"/>
  <c r="AQ263" i="1"/>
  <c r="AR263" i="1" s="1"/>
  <c r="AQ367" i="1"/>
  <c r="AR367" i="1" s="1"/>
  <c r="AQ432" i="1"/>
  <c r="AR432" i="1" s="1"/>
  <c r="AQ486" i="1"/>
  <c r="AR486" i="1" s="1"/>
  <c r="AQ451" i="1"/>
  <c r="AR451" i="1" s="1"/>
  <c r="AQ349" i="1"/>
  <c r="AR349" i="1" s="1"/>
  <c r="AQ321" i="1"/>
  <c r="AR321" i="1" s="1"/>
  <c r="AQ475" i="1"/>
  <c r="AR475" i="1" s="1"/>
  <c r="AQ203" i="1"/>
  <c r="AR203" i="1" s="1"/>
  <c r="AQ393" i="1"/>
  <c r="AR393" i="1" s="1"/>
  <c r="AQ282" i="1"/>
  <c r="AR282" i="1" s="1"/>
  <c r="AQ472" i="1"/>
  <c r="AR472" i="1" s="1"/>
  <c r="AQ425" i="1"/>
  <c r="AR425" i="1" s="1"/>
  <c r="AQ65" i="1"/>
  <c r="AR65" i="1" s="1"/>
  <c r="AQ21" i="1" l="1"/>
  <c r="AR21" i="1" l="1"/>
</calcChain>
</file>

<file path=xl/sharedStrings.xml><?xml version="1.0" encoding="utf-8"?>
<sst xmlns="http://schemas.openxmlformats.org/spreadsheetml/2006/main" count="308" uniqueCount="238">
  <si>
    <t>EA_ID</t>
  </si>
  <si>
    <t>RV_ID</t>
  </si>
  <si>
    <t xml:space="preserve">Laufende Nummer </t>
  </si>
  <si>
    <t>L_ID</t>
  </si>
  <si>
    <t>BT_ID</t>
  </si>
  <si>
    <t>RV-Bezeichnung</t>
  </si>
  <si>
    <t>Lieferung / Projekt abgeschlossen</t>
  </si>
  <si>
    <t xml:space="preserve">Berichtszeitraum: </t>
  </si>
  <si>
    <t>bis</t>
  </si>
  <si>
    <t>Preisstufe</t>
  </si>
  <si>
    <t>Berichtsnummer:</t>
  </si>
  <si>
    <t>Netto</t>
  </si>
  <si>
    <t>Brutto</t>
  </si>
  <si>
    <t>Regelreport zum Rahmenvertrag</t>
  </si>
  <si>
    <t>Bedarfsträger</t>
  </si>
  <si>
    <t>Bestelldatum</t>
  </si>
  <si>
    <t>RV Bezeichnung (ZIB):</t>
  </si>
  <si>
    <t>Eigenbezeichnung des Lieferanten (optional):</t>
  </si>
  <si>
    <t>Volumen (brutto):</t>
  </si>
  <si>
    <t>Maximal</t>
  </si>
  <si>
    <t>Aktueller Bericht:</t>
  </si>
  <si>
    <t>Ausschöpfung / %</t>
  </si>
  <si>
    <t>Bestellt (EUR)</t>
  </si>
  <si>
    <t>Geleistet (EUR)</t>
  </si>
  <si>
    <r>
      <t>Geblockt (EUR)</t>
    </r>
    <r>
      <rPr>
        <vertAlign val="superscript"/>
        <sz val="10"/>
        <color theme="0"/>
        <rFont val="Arial"/>
        <family val="2"/>
      </rPr>
      <t>1</t>
    </r>
  </si>
  <si>
    <t>Ja</t>
  </si>
  <si>
    <t>Nein</t>
  </si>
  <si>
    <t>Informationen zur Lieferung</t>
  </si>
  <si>
    <t>Insgesamt bis jetzt:</t>
  </si>
  <si>
    <t>PT</t>
  </si>
  <si>
    <r>
      <t>1</t>
    </r>
    <r>
      <rPr>
        <sz val="10"/>
        <rFont val="Arial"/>
        <family val="2"/>
      </rPr>
      <t xml:space="preserve">Geblockt (EUR) ist gleich dem bestellten Betrag solange noch nicht vollständig geleistet ist und gleich dem geleisteten Vertrag sobald die Leistung vollständig erbracht wurde. Dies trägt der Tatsache Rechnung, dass in Ausnahmefällen, der tatsächliche Leistungsumfang vom bestellten Volumen abweichen kann. Vor abschließender Lieferung bzw. Ende des Leistungszeitraums, ist der bestellte Wert maßgeblich für die Berechnung der Ausschöpfung, danach der tatsächlich geleistete. </t>
    </r>
  </si>
  <si>
    <t>= Eingabefeld für den Lieferanten</t>
  </si>
  <si>
    <t>Skonto %</t>
  </si>
  <si>
    <t>Rabatte %</t>
  </si>
  <si>
    <t>Bestellnummer (auftraggeberseitig)</t>
  </si>
  <si>
    <t>Referenznummer des Auftragnehmers (Optional)</t>
  </si>
  <si>
    <t>Generalunternehmer / Hauptlieferant:</t>
  </si>
  <si>
    <t>Lieferant (Auftragnehmer)</t>
  </si>
  <si>
    <t>Ressort</t>
  </si>
  <si>
    <t>AA</t>
  </si>
  <si>
    <t>BKAmt</t>
  </si>
  <si>
    <t>BKM</t>
  </si>
  <si>
    <t>BMAS</t>
  </si>
  <si>
    <t>BMBF</t>
  </si>
  <si>
    <t>BMEL</t>
  </si>
  <si>
    <t>BMF</t>
  </si>
  <si>
    <t>BMFSFJ</t>
  </si>
  <si>
    <t>BMG</t>
  </si>
  <si>
    <t>BMI</t>
  </si>
  <si>
    <t>BMJV</t>
  </si>
  <si>
    <t>BMU</t>
  </si>
  <si>
    <t>BMVg</t>
  </si>
  <si>
    <t>BMVI</t>
  </si>
  <si>
    <t>BMWi</t>
  </si>
  <si>
    <t>BMZ</t>
  </si>
  <si>
    <t>BPA</t>
  </si>
  <si>
    <t>BPrA</t>
  </si>
  <si>
    <t>BRH</t>
  </si>
  <si>
    <t>L_ID (Berichtender Lieferant)</t>
  </si>
  <si>
    <t>Lieferantenbezeichnung</t>
  </si>
  <si>
    <t>Lieferantenrolle</t>
  </si>
  <si>
    <t>Generalunternehmer</t>
  </si>
  <si>
    <t>Maßeinheiten</t>
  </si>
  <si>
    <t>Hardware</t>
  </si>
  <si>
    <t>Software</t>
  </si>
  <si>
    <t>Kommunikationstechnik</t>
  </si>
  <si>
    <t>IKT-Dienstleistungen</t>
  </si>
  <si>
    <t>Stück</t>
  </si>
  <si>
    <t>Clients</t>
  </si>
  <si>
    <t>Systemsoftware/Betriebssystem</t>
  </si>
  <si>
    <t>Festnetzendgeräte</t>
  </si>
  <si>
    <t>IT-Betrieb RZ/Server</t>
  </si>
  <si>
    <t>Server</t>
  </si>
  <si>
    <t>Standardsoftware/Anwendungssoftware</t>
  </si>
  <si>
    <t>Mobilfunkendgeräte</t>
  </si>
  <si>
    <t>IT-Betrieb Arbeitsplatz</t>
  </si>
  <si>
    <t>Stunden</t>
  </si>
  <si>
    <t>Netzwerktechnik / LAN</t>
  </si>
  <si>
    <t>Fachanwendungen</t>
  </si>
  <si>
    <t>Navigationssysteme</t>
  </si>
  <si>
    <t>IT-Steuerung und -Beratung</t>
  </si>
  <si>
    <t>Systemkomponenten</t>
  </si>
  <si>
    <t>Virtualisierungssoftware</t>
  </si>
  <si>
    <t>Funktechnik</t>
  </si>
  <si>
    <t>IT-Entwicklung</t>
  </si>
  <si>
    <t>Mobiles und Zubehör</t>
  </si>
  <si>
    <t>Datenbanksysteme</t>
  </si>
  <si>
    <t>Sondertechnik für BOS</t>
  </si>
  <si>
    <t>Telefon- und Mobilfunkdienste</t>
  </si>
  <si>
    <t>Peripherie</t>
  </si>
  <si>
    <t>Netztechnik / WAN</t>
  </si>
  <si>
    <t>IKT-Schulungen</t>
  </si>
  <si>
    <t>Unterbrechungsfreie Stromversorgung</t>
  </si>
  <si>
    <t>Präsentations-/ Konferenztechnik</t>
  </si>
  <si>
    <t>Scanner</t>
  </si>
  <si>
    <t>Drucker/Multifunktionsgeräte</t>
  </si>
  <si>
    <t>Massenspeicher</t>
  </si>
  <si>
    <t>Kryptotechnik</t>
  </si>
  <si>
    <t>Ressortkürzel</t>
  </si>
  <si>
    <t>Auswärtiges Amt (AA)</t>
  </si>
  <si>
    <t>Beauftragter der Bundesregierung für Kultur und Medien (BKM)</t>
  </si>
  <si>
    <t>BK</t>
  </si>
  <si>
    <t>Bundeskanzleramt (BK)</t>
  </si>
  <si>
    <t>Bundespräsidialamt (BPrA)</t>
  </si>
  <si>
    <t>Bundesministerium der Finanzen (BMF)</t>
  </si>
  <si>
    <t>Bundesministerium des Innern, für Bau und Heimat (BMI)</t>
  </si>
  <si>
    <t>Bundesministerium der Verteidigung (BMVg)</t>
  </si>
  <si>
    <t>Bundesministerium für Justiz und Verbraucherschutz (BMJV)</t>
  </si>
  <si>
    <t>Bundesministerium für Arbeit und Soziales (BMAS)</t>
  </si>
  <si>
    <t>Bundesministerium für Bildung und Forschung (BMBF)</t>
  </si>
  <si>
    <t>Bundesministerium für Ernährung und Landwirtschaft (BMEL)</t>
  </si>
  <si>
    <t>Bundesministerium für Familie, Senioren, Frauen und Jugend (BMFSFJ)</t>
  </si>
  <si>
    <t>Bundesministerium für Gesundheit (BMG)</t>
  </si>
  <si>
    <t>Bundesministerium für Umwelt, Naturschutz und nukleare Sicherheit (BMU)</t>
  </si>
  <si>
    <t>Subunternehmer</t>
  </si>
  <si>
    <t>Bundesministerium für Verkehr und digitale Infrastruktur (BMVI)</t>
  </si>
  <si>
    <t>Bietergermeinschaftsmitglied</t>
  </si>
  <si>
    <t>Bundesministerium für Wirtschaft und Energie (BMWi)</t>
  </si>
  <si>
    <t>Bundesministerium für Wirtschaftliche Zusammenarbeit und Entwicklung (BMZ)</t>
  </si>
  <si>
    <t>BR</t>
  </si>
  <si>
    <t>Bundesrat (BR)</t>
  </si>
  <si>
    <t>Bundesrechnungshof (BRH)</t>
  </si>
  <si>
    <t>BT</t>
  </si>
  <si>
    <t>Bundestag (BT)</t>
  </si>
  <si>
    <t>Presse- und Informationsamt der Bundesregierung (BPA)</t>
  </si>
  <si>
    <t>Vertragsnummer des Lieferanten (optional)</t>
  </si>
  <si>
    <t>Vertragsart</t>
  </si>
  <si>
    <t>Allgemeiner Vertrag</t>
  </si>
  <si>
    <t>Lizenzevertrag</t>
  </si>
  <si>
    <t>Beratervertrag</t>
  </si>
  <si>
    <t>Bestellvolumen (EUR) / netto</t>
  </si>
  <si>
    <t>Mehrwertsteuersatz (%)</t>
  </si>
  <si>
    <t>Bestellvolumen (EUR) / brutto</t>
  </si>
  <si>
    <t>Tatsächliches Lieferdatum / Ende des Leistungszeitraums</t>
  </si>
  <si>
    <t>vorausichtliches Lieferdatum / Ende des Leistungszeitraum</t>
  </si>
  <si>
    <t>Beginn des Leistungszeitraums</t>
  </si>
  <si>
    <t>Volumen geleistet (EUR) / netto</t>
  </si>
  <si>
    <t>Bestellvolumen (Maßeinheiten)</t>
  </si>
  <si>
    <t>Lieferantennummer (Generalunternehmer / Hauptlieferant):</t>
  </si>
  <si>
    <t>Rechnungsnummer (letzte Rechnung)</t>
  </si>
  <si>
    <t>Rechnungsdatum (letzte Rechnung)</t>
  </si>
  <si>
    <t>Produktnummer (sofern Katalogprodukt)</t>
  </si>
  <si>
    <t>Preisstufe (bei Beraterverträgen)</t>
  </si>
  <si>
    <t>Volumen geleistet ink. Skonto (EUR) / netto</t>
  </si>
  <si>
    <t>Volumen geleistet ink. Skonto (EUR) / brutto</t>
  </si>
  <si>
    <t>Volumen geleistet (EUR) / brutto</t>
  </si>
  <si>
    <t>Informationen zum Bestellvolumen</t>
  </si>
  <si>
    <t>Allgemeine Informationen zur Bestellung</t>
  </si>
  <si>
    <t>Vertragsabschluss erfolgt (bei Beraterverträgen)</t>
  </si>
  <si>
    <t>PT angefragt (bei Beraterverträgen)</t>
  </si>
  <si>
    <t>JaNein</t>
  </si>
  <si>
    <t>Volumen geblockt (EUR) / netto</t>
  </si>
  <si>
    <t>Volumen geblockt (EUR) / brutto</t>
  </si>
  <si>
    <t>Volumen angefragt (EUR) / netto</t>
  </si>
  <si>
    <t>Volumen angefragt (EUR) / brutto</t>
  </si>
  <si>
    <t>Ausschöpfung</t>
  </si>
  <si>
    <t>Anzahl der Abrufe</t>
  </si>
  <si>
    <t>Ressortauswertung</t>
  </si>
  <si>
    <t>Berichtsnummer</t>
  </si>
  <si>
    <t>Ende des Berichtszeitraums</t>
  </si>
  <si>
    <t>Beginn des Berichtszeitraums</t>
  </si>
  <si>
    <t>Startdatum</t>
  </si>
  <si>
    <t>Hauptkategorie</t>
  </si>
  <si>
    <t>Enddatum (Regulär)</t>
  </si>
  <si>
    <t>Email Allgemein</t>
  </si>
  <si>
    <t>Enddatum inkl. Verlängerung</t>
  </si>
  <si>
    <t>Telefon Allgemein</t>
  </si>
  <si>
    <t>a</t>
  </si>
  <si>
    <t>Vertragsdatum (Datum des Abschlusses)</t>
  </si>
  <si>
    <t>Volumen geblockt (Maßeinheiten)</t>
  </si>
  <si>
    <t>Volumen geleistet (Maßeinheiten)</t>
  </si>
  <si>
    <t>Firmenname</t>
  </si>
  <si>
    <t>HRG Nummer</t>
  </si>
  <si>
    <t>Tätigkeitsfeld</t>
  </si>
  <si>
    <t>Straße</t>
  </si>
  <si>
    <t>Hausnummer</t>
  </si>
  <si>
    <t>Postleitzahl</t>
  </si>
  <si>
    <t>Stadt</t>
  </si>
  <si>
    <t>Land</t>
  </si>
  <si>
    <t>Vertragstyp:</t>
  </si>
  <si>
    <t>RV ID (Nummer):</t>
  </si>
  <si>
    <t>Stufenbezeichnung</t>
  </si>
  <si>
    <t>Anzahl Einträge</t>
  </si>
  <si>
    <t>01</t>
  </si>
  <si>
    <t>02</t>
  </si>
  <si>
    <t>Dienstleistungen</t>
  </si>
  <si>
    <t>03</t>
  </si>
  <si>
    <t>04</t>
  </si>
  <si>
    <t>Regelreport des Auftragnehmers zum Rahmenvertrag</t>
  </si>
  <si>
    <t>Auftragnehmer:</t>
  </si>
  <si>
    <t>Rahmenvertrag:</t>
  </si>
  <si>
    <t xml:space="preserve">Alle Eintragungen des Lieferanten sind grundsätzlich im Reiter "EA_Tabelle" in den entsprechend markierten Feldern vorzunehmen. </t>
  </si>
  <si>
    <t>1.</t>
  </si>
  <si>
    <t>2.</t>
  </si>
  <si>
    <t>3.</t>
  </si>
  <si>
    <t>Der berichtende Hauptunternehmer hat die notwendigen Informationen zu den Leistungen der Subunternehmern zu sammeln und in diesem Bericht zu konsolidieren.</t>
  </si>
  <si>
    <t>Bei gleichberechtigten Bietergemeinschaften ist der berichtende Lieferant normalerweise im Rahmen des Vergabeverfahrens bzw. der Vertragsverhandlungen festzulegen. Sollte dies nicht geschehen sein, ist dieser im Nachhinein von der Bietergemeinschaft verbindlich zu bestimmen und dem ZIB VM zu kommunizieren.</t>
  </si>
  <si>
    <t>Hinweise und Ausfüllanweisungen</t>
  </si>
  <si>
    <t>A. Konsolidierung durch den Hauptlieferanten</t>
  </si>
  <si>
    <t>C. Berichtsebene (Produkte oder Bestellungen)</t>
  </si>
  <si>
    <t xml:space="preserve">Sofern nicht anders vereinbart und zumutbar ist auf Produktebene zu berichten. Der berichtende Lieferant hat in diesem Fall bei Bestellungen die mehrere verschiedene Produkte umfassen für jedes Produkt eine eigene Zeile in der EA-Tabelle (mit identischen Bestellnummern, Bestelldaten etc.) anzulegen. </t>
  </si>
  <si>
    <t>D. Fortschreibung des Berichts</t>
  </si>
  <si>
    <t xml:space="preserve">Der Bericht wird über die gesamte Laufzeit des Rahmenvertrags fortgeschrieben und dient somit als gemeinsame Datengrundlage für die Überwachung der Ausschöpfung des vereinbarten Vertragsvolumens. Einträge sind nur zu löschen wenn diese, zum Beispiel Aufgrund von Stornierungen, weggefallen sind. </t>
  </si>
  <si>
    <t>E. Felderläuterungen</t>
  </si>
  <si>
    <t>F. Rücksendung</t>
  </si>
  <si>
    <t>Die einzelnen Felderläuterungen sind jeweils in den Spaltenüberschriften im Reiter "EA_Tabelle" hinterlegt. Wählen Sie die entsprechenden Zellen (in Zeile 20) aus um diese einzublenden.</t>
  </si>
  <si>
    <t>Ansprechpartner zentrales Vertragsmanagement der ZIB:</t>
  </si>
  <si>
    <t>Email:</t>
  </si>
  <si>
    <t>Straße:</t>
  </si>
  <si>
    <t>Stadt:</t>
  </si>
  <si>
    <t>PLZ:</t>
  </si>
  <si>
    <t>Telefon:</t>
  </si>
  <si>
    <t xml:space="preserve">Die ausgefüllten Reports sind mit der vertraglich vereinbarten oder anderweitig mit dem ZIB VM abgestimmten Frequenz zu den vereinbarten Stichtagen an die unten aufgeführte Postfach zu versenden. </t>
  </si>
  <si>
    <t>Die Reports sind vor der Rücksendung in folgendem Format zu speichern: "[Rahmenvertragsnummer]_[Ende des Berichtszeitraums (JJJJMMTT)]_Report.xlsx". Ein möglicher Name wäre zum Beispiel "2075_20180630_Report.xlsx". Sollte der Lieferant nicht über Excel 2010 oder höher verfügen und die Speicherung als .xlsx Datei nicht möglich sein, ist das bei der Übersendung zu kommunizieren.</t>
  </si>
  <si>
    <t>Email Postfach für Rücksendung der Reports:</t>
  </si>
  <si>
    <t>B. Auszufüllende Felder,  Datenvalidierung und neue Zeilen</t>
  </si>
  <si>
    <t xml:space="preserve">Sollten in dem Rahmenvertrag mehrere Subunternehmer involviert sein, obliegt die Berichtspflicht grundsätzlich dem Hauptlieferanten. Sollte diese in Absprache mit dem ZIB VM an einen Subunternehmer delegiert werden, obliegt die ultimative Verantwortung für Rechtzeitigkeit und Richtigkeit der Angaben trotzdem dem Hauptlieferanten (außer dies ist in den Vertragsdokumenten ausdrücklich anderweitig geregelt). </t>
  </si>
  <si>
    <t xml:space="preserve">Bestellungen sind anzulegen sobald diese eingegangen sind. Die Felder zu den Rechnungsdaten und den tatsächlich geleisteten Volumina sind nachzupflegen sobald die Lieferung oder die Leistung final erfolgt ist, bzw. die Projekte abgeschlossen sind. </t>
  </si>
  <si>
    <t xml:space="preserve">Bei Rahmenverträgen, die sich durch eine hohe Anzahl von Bestellungen und eine im Regelfall geringe zeitliche Differenz zwischen Bestellung und Lieferung auszeichnen, kann in Absprache mit dem ZIB VM vereinbart werden, dass Bestellungen erst nach erfolgter Lieferung vollständig eingetragen werden um den Aufwand für die Nachpflege der Daten zu minimieren. </t>
  </si>
  <si>
    <t>Einheit</t>
  </si>
  <si>
    <t>Bestellvolumen (Einheiten)</t>
  </si>
  <si>
    <t>Volumen geleistet (Einheiten)</t>
  </si>
  <si>
    <t>Volumen geblockt (Einheiten)</t>
  </si>
  <si>
    <t>Einzelpreis (EUR) / netto</t>
  </si>
  <si>
    <t>Einzelpreis ink. Rabtte (EUR) / netto</t>
  </si>
  <si>
    <t>Einzelpreis (EUR) / brutto</t>
  </si>
  <si>
    <t>Bedarfsträger (Auftraggeber)</t>
  </si>
  <si>
    <t>Brühler Str. 3</t>
  </si>
  <si>
    <t>Bonn</t>
  </si>
  <si>
    <t>Im Regelfall sollten Nicht-Eingabezellen gesperrt und die Blätter geschützt sein. Sollte das nicht der Fall sein, bitten wir Sie davon abzusehen unilateral Änderungen an diesen Zellen vorzunehmen. Sofern notwendig können neue Zeilen vom Lieferanten hinzugefügt werden. Wir bitten Sie um Formatierungen zu erhalten, dies grundsätzlich zwischen der letzten und vorletzten Zeile des formatierten Bereichs zu tun. Wählen sie hierzu die letzte Zeile komplett aus und drücken Sie "Strg +" oder nutzen Sie "Rechtsklick" &gt; "Einfügen".</t>
  </si>
  <si>
    <t>In vielen Eingabezellen sind Datenvalidierungsregeln hinterlegt. Sollten diese fehlerhaft sein und Ihnen das ordnungsgemäße Ausfüllen des Reports unmöglich machen, wenden Sie sich bitte an das zentrale Vertragsmanagement der ZIB (ZIB VM).</t>
  </si>
  <si>
    <t xml:space="preserve">Sollte aufgrund der hohen Anzahl an verschiedenen Produkten der Befüllungsaufwand unzumutbar werden, oder zu einer unhandlichen Dateigröße führen, kann stattdessen auf Bestellungsebene berichtet werden. Es wird dann entsprechend nur noch eine Zeile pro Bestellung angelegt. Felder zum Volumen in Einheiten und Preisen müssen dann nicht ausgefüllt werden. Sofern das nicht vom ZIB VM proaktiv angeregt wird, ist das Berichten auf Bestellungsebene vom Lieferanten beim ZIB VM zu beantragen. </t>
  </si>
  <si>
    <t>Bei Beraterverträgen ist grundsätzlich auf Preisstufenebene (sofern mehrere Preisstufen vereinbart wurden) zu berichten. Entsprechend ist für jedes Projekt für jede Preisstufe eine Zeile anzulegen. Die Preisstufen werden auf der Basis der Vertragsdokumente vom ZIB VM im Reiter "Preisstufen" im voraus hinterlegt. Sollten diese Daten fehlerhaft sein, ist der Lieferant gebeten, dies dem ZIB VM zu melden.</t>
  </si>
  <si>
    <t xml:space="preserve">Bei Rahmenverträgen, die sich durch eine hohe Anzahl von Bestellungen und eine im Regelfall geringe zeitliche Differenz zwischen Bestellung und Lieferung auszeichnen, kann in Absprache mit dem ZIB VM vereinbart werden, dass Bestellungen erst nach erfolgter Lieferung vollständig eingetragen werden, um den Aufwand für die Nachpflege der Daten zu minimieren. </t>
  </si>
  <si>
    <t>In den Felderläuterungen ist außerdem gekennzeichnet, ob es sich bei dem Feld um ein optionales Feld oder ein Pflichtfeld handelt. Es wird dennoch darum gebeten auch optionale Felder wo angebracht gewissenhaft auszufüllen. Die Unterscheidung ist überwiegend lediglich der Tatsache geschuldet, dass nicht alle Felder für alle Berichtsebenen (zum Beispiel Preise bei Bericht auf Bestellungsebene) und Vertragsarten sinnvoll sind.</t>
  </si>
  <si>
    <t>Produkt-/Dienstleistungs-/Projekttitelbezeichnung</t>
  </si>
  <si>
    <t>ZIB@bescha.bund.de</t>
  </si>
  <si>
    <t>+49 (0) 228 99 / 610 – 3535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</si>
</sst>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43" formatCode="_-* #,##0.00\ _€_-;\-* #,##0.00\ _€_-;_-* &quot;-&quot;??\ _€_-;_-@_-"/>
    <numFmt numFmtId="164" formatCode="_-* #,##0.00\ [$€-407]_-;\-* #,##0.00\ [$€-407]_-;_-* &quot;-&quot;??\ [$€-407]_-;_-@_-"/>
    <numFmt numFmtId="165" formatCode="_-* #,##0\ _€_-;\-* #,##0\ _€_-;_-* &quot;-&quot;??\ _€_-;_-@_-"/>
    <numFmt numFmtId="166" formatCode="_-* #,##0\ &quot;€&quot;_-;\-* #,##0\ &quot;€&quot;_-;_-* &quot;-&quot;??\ &quot;€&quot;_-;_-@_-"/>
    <numFmt numFmtId="167" formatCode="#,##0.00\ &quot;€&quot;"/>
  </numFmts>
  <fonts count="19" x14ac:knownFonts="1">
    <font>
      <sz val="10"/>
      <name val="Arial"/>
    </font>
    <font>
      <sz val="10"/>
      <color theme="0"/>
      <name val="Arial"/>
      <family val="2"/>
    </font>
    <font>
      <sz val="10"/>
      <name val="Arial"/>
      <family val="2"/>
    </font>
    <font>
      <sz val="10"/>
      <color theme="1"/>
      <name val="Arial"/>
      <family val="2"/>
    </font>
    <font>
      <b/>
      <sz val="14"/>
      <name val="Arial"/>
      <family val="2"/>
    </font>
    <font>
      <sz val="10"/>
      <name val="Arial"/>
      <family val="2"/>
    </font>
    <font>
      <vertAlign val="superscript"/>
      <sz val="10"/>
      <color theme="0"/>
      <name val="Arial"/>
      <family val="2"/>
    </font>
    <font>
      <vertAlign val="superscript"/>
      <sz val="10"/>
      <name val="Arial"/>
      <family val="2"/>
    </font>
    <font>
      <b/>
      <sz val="10"/>
      <name val="Arial"/>
      <family val="2"/>
    </font>
    <font>
      <sz val="11"/>
      <color rgb="FF000000"/>
      <name val="Calibri"/>
      <family val="2"/>
      <scheme val="minor"/>
    </font>
    <font>
      <sz val="11"/>
      <name val="Calibri"/>
      <family val="2"/>
      <scheme val="minor"/>
    </font>
    <font>
      <b/>
      <sz val="11"/>
      <color theme="0"/>
      <name val="Arial"/>
      <family val="2"/>
    </font>
    <font>
      <sz val="11"/>
      <color theme="1"/>
      <name val="Arial"/>
      <family val="2"/>
    </font>
    <font>
      <b/>
      <sz val="16"/>
      <name val="Arial"/>
      <family val="2"/>
    </font>
    <font>
      <sz val="10"/>
      <color theme="0"/>
      <name val="Arial"/>
      <family val="2"/>
    </font>
    <font>
      <b/>
      <sz val="10"/>
      <color theme="0"/>
      <name val="Arial"/>
      <family val="2"/>
    </font>
    <font>
      <b/>
      <sz val="12"/>
      <name val="Arial"/>
      <family val="2"/>
    </font>
    <font>
      <b/>
      <sz val="18"/>
      <name val="Arial"/>
      <family val="2"/>
    </font>
    <font>
      <u/>
      <sz val="10"/>
      <color theme="10"/>
      <name val="Arial"/>
      <family val="2"/>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0" tint="-0.34998626667073579"/>
        <bgColor indexed="64"/>
      </patternFill>
    </fill>
  </fills>
  <borders count="23">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top style="thin">
        <color theme="4" tint="0.39997558519241921"/>
      </top>
      <bottom style="thin">
        <color indexed="64"/>
      </bottom>
      <diagonal/>
    </border>
    <border>
      <left style="thin">
        <color indexed="64"/>
      </left>
      <right/>
      <top style="thin">
        <color theme="4" tint="0.39997558519241921"/>
      </top>
      <bottom style="thin">
        <color indexed="64"/>
      </bottom>
      <diagonal/>
    </border>
    <border>
      <left/>
      <right style="thin">
        <color indexed="64"/>
      </right>
      <top style="thin">
        <color theme="4" tint="0.39997558519241921"/>
      </top>
      <bottom style="thin">
        <color indexed="64"/>
      </bottom>
      <diagonal/>
    </border>
    <border>
      <left style="thin">
        <color theme="4" tint="0.39997558519241921"/>
      </left>
      <right/>
      <top style="thin">
        <color theme="4" tint="0.39997558519241921"/>
      </top>
      <bottom style="thin">
        <color indexed="64"/>
      </bottom>
      <diagonal/>
    </border>
    <border>
      <left/>
      <right style="thin">
        <color theme="4" tint="0.39997558519241921"/>
      </right>
      <top style="thin">
        <color theme="4" tint="0.39997558519241921"/>
      </top>
      <bottom style="thin">
        <color indexed="64"/>
      </bottom>
      <diagonal/>
    </border>
    <border>
      <left style="medium">
        <color indexed="64"/>
      </left>
      <right style="medium">
        <color indexed="64"/>
      </right>
      <top style="medium">
        <color indexed="64"/>
      </top>
      <bottom style="thin">
        <color indexed="64"/>
      </bottom>
      <diagonal/>
    </border>
  </borders>
  <cellStyleXfs count="9">
    <xf numFmtId="0" fontId="0" fillId="0" borderId="0"/>
    <xf numFmtId="43" fontId="2" fillId="0" borderId="0" applyFont="0" applyFill="0" applyBorder="0" applyAlignment="0" applyProtection="0"/>
    <xf numFmtId="0" fontId="2" fillId="0" borderId="0"/>
    <xf numFmtId="44"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0" fontId="18" fillId="0" borderId="0" applyNumberFormat="0" applyFill="0" applyBorder="0" applyAlignment="0" applyProtection="0"/>
    <xf numFmtId="0" fontId="8" fillId="0" borderId="0" applyNumberFormat="0" applyFill="0" applyBorder="0" applyAlignment="0" applyProtection="0"/>
  </cellStyleXfs>
  <cellXfs count="240">
    <xf numFmtId="0" fontId="0" fillId="0" borderId="0" xfId="0"/>
    <xf numFmtId="0" fontId="2" fillId="0" borderId="0" xfId="2"/>
    <xf numFmtId="0" fontId="2" fillId="3" borderId="0" xfId="2" applyFill="1"/>
    <xf numFmtId="0" fontId="0" fillId="0" borderId="0" xfId="0" applyBorder="1"/>
    <xf numFmtId="0" fontId="1" fillId="2" borderId="2" xfId="0" applyFont="1" applyFill="1" applyBorder="1"/>
    <xf numFmtId="0" fontId="1" fillId="2" borderId="1" xfId="0" applyFont="1" applyFill="1" applyBorder="1"/>
    <xf numFmtId="0" fontId="1" fillId="2" borderId="3" xfId="0" applyFont="1" applyFill="1" applyBorder="1"/>
    <xf numFmtId="0" fontId="0" fillId="0" borderId="0" xfId="0" applyBorder="1" applyAlignment="1">
      <alignment horizontal="center"/>
    </xf>
    <xf numFmtId="0" fontId="2" fillId="0" borderId="0" xfId="2" applyBorder="1" applyAlignment="1">
      <alignment horizontal="center"/>
    </xf>
    <xf numFmtId="0" fontId="0" fillId="0" borderId="7" xfId="0" applyBorder="1"/>
    <xf numFmtId="0" fontId="0" fillId="0" borderId="11" xfId="0" applyBorder="1"/>
    <xf numFmtId="0" fontId="12" fillId="3" borderId="5" xfId="0" applyFont="1" applyFill="1" applyBorder="1" applyProtection="1"/>
    <xf numFmtId="0" fontId="12" fillId="3" borderId="7" xfId="0" applyFont="1" applyFill="1" applyBorder="1" applyProtection="1"/>
    <xf numFmtId="0" fontId="10" fillId="3" borderId="0" xfId="0" applyFont="1" applyFill="1" applyBorder="1"/>
    <xf numFmtId="0" fontId="12" fillId="3" borderId="8" xfId="0" applyFont="1" applyFill="1" applyBorder="1" applyProtection="1"/>
    <xf numFmtId="0" fontId="8" fillId="3" borderId="10" xfId="2" applyFont="1" applyFill="1" applyBorder="1"/>
    <xf numFmtId="0" fontId="8" fillId="3" borderId="2" xfId="0" applyFont="1" applyFill="1" applyBorder="1"/>
    <xf numFmtId="0" fontId="8" fillId="3" borderId="1" xfId="0" applyFont="1" applyFill="1" applyBorder="1"/>
    <xf numFmtId="0" fontId="8" fillId="3" borderId="3" xfId="0" applyFont="1" applyFill="1" applyBorder="1"/>
    <xf numFmtId="0" fontId="0" fillId="3" borderId="0" xfId="0" applyFill="1"/>
    <xf numFmtId="0" fontId="2" fillId="3" borderId="13" xfId="2" applyFill="1" applyBorder="1"/>
    <xf numFmtId="0" fontId="0" fillId="3" borderId="5" xfId="0" applyFill="1" applyBorder="1"/>
    <xf numFmtId="0" fontId="0" fillId="3" borderId="11" xfId="0" applyFill="1" applyBorder="1"/>
    <xf numFmtId="0" fontId="0" fillId="3" borderId="6" xfId="0" applyFill="1" applyBorder="1"/>
    <xf numFmtId="0" fontId="0" fillId="3" borderId="7" xfId="0" applyFill="1" applyBorder="1"/>
    <xf numFmtId="0" fontId="0" fillId="3" borderId="0" xfId="0" applyFill="1" applyBorder="1"/>
    <xf numFmtId="0" fontId="0" fillId="3" borderId="4" xfId="0" applyFill="1" applyBorder="1"/>
    <xf numFmtId="0" fontId="2" fillId="3" borderId="14" xfId="2" applyFill="1" applyBorder="1"/>
    <xf numFmtId="0" fontId="0" fillId="3" borderId="8" xfId="0" applyFill="1" applyBorder="1"/>
    <xf numFmtId="0" fontId="0" fillId="3" borderId="12" xfId="0" applyFill="1" applyBorder="1"/>
    <xf numFmtId="0" fontId="0" fillId="3" borderId="9" xfId="0" applyFill="1" applyBorder="1"/>
    <xf numFmtId="0" fontId="2" fillId="3" borderId="15" xfId="2" applyFill="1" applyBorder="1"/>
    <xf numFmtId="0" fontId="10" fillId="3" borderId="11" xfId="0" applyFont="1" applyFill="1" applyBorder="1"/>
    <xf numFmtId="0" fontId="10" fillId="3" borderId="12" xfId="0" applyFont="1" applyFill="1" applyBorder="1"/>
    <xf numFmtId="0" fontId="8" fillId="3" borderId="10" xfId="0" applyFont="1" applyFill="1" applyBorder="1"/>
    <xf numFmtId="0" fontId="2" fillId="3" borderId="15" xfId="0" applyFont="1" applyFill="1" applyBorder="1"/>
    <xf numFmtId="0" fontId="2" fillId="3" borderId="13" xfId="0" applyFont="1" applyFill="1" applyBorder="1"/>
    <xf numFmtId="0" fontId="2" fillId="3" borderId="14" xfId="0" applyFont="1" applyFill="1" applyBorder="1"/>
    <xf numFmtId="0" fontId="1" fillId="2" borderId="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9" xfId="0" applyFont="1" applyFill="1" applyBorder="1" applyAlignment="1">
      <alignment horizontal="center" vertical="center" wrapText="1"/>
    </xf>
    <xf numFmtId="14" fontId="3" fillId="5" borderId="1" xfId="2" applyNumberFormat="1" applyFont="1" applyFill="1" applyBorder="1" applyAlignment="1" applyProtection="1">
      <alignment horizontal="center" vertical="center"/>
      <protection locked="0"/>
    </xf>
    <xf numFmtId="0" fontId="3" fillId="5" borderId="1" xfId="2" applyNumberFormat="1" applyFont="1" applyFill="1" applyBorder="1" applyAlignment="1" applyProtection="1">
      <alignment vertical="center"/>
      <protection locked="0"/>
    </xf>
    <xf numFmtId="0" fontId="3" fillId="5" borderId="1" xfId="2" applyNumberFormat="1" applyFont="1" applyFill="1" applyBorder="1" applyAlignment="1" applyProtection="1">
      <alignment horizontal="left" vertical="center"/>
      <protection locked="0"/>
    </xf>
    <xf numFmtId="0" fontId="3" fillId="5" borderId="1" xfId="2" applyNumberFormat="1" applyFont="1" applyFill="1" applyBorder="1" applyAlignment="1" applyProtection="1">
      <alignment horizontal="center" vertical="center"/>
      <protection locked="0"/>
    </xf>
    <xf numFmtId="165" fontId="3" fillId="5" borderId="1" xfId="1" applyNumberFormat="1" applyFont="1" applyFill="1" applyBorder="1" applyAlignment="1" applyProtection="1">
      <alignment vertical="center"/>
      <protection locked="0"/>
    </xf>
    <xf numFmtId="0" fontId="0" fillId="3" borderId="15" xfId="0" applyFont="1" applyFill="1" applyBorder="1"/>
    <xf numFmtId="0" fontId="0" fillId="3" borderId="14" xfId="0" applyFont="1" applyFill="1" applyBorder="1"/>
    <xf numFmtId="14" fontId="3" fillId="5" borderId="2" xfId="1" applyNumberFormat="1" applyFont="1" applyFill="1" applyBorder="1" applyAlignment="1" applyProtection="1">
      <alignment vertical="center"/>
      <protection locked="0"/>
    </xf>
    <xf numFmtId="0" fontId="0" fillId="3" borderId="0" xfId="0" applyFill="1" applyBorder="1" applyAlignment="1">
      <alignment horizontal="center"/>
    </xf>
    <xf numFmtId="166" fontId="0" fillId="3" borderId="0" xfId="3" applyNumberFormat="1" applyFont="1" applyFill="1" applyBorder="1" applyAlignment="1">
      <alignment horizontal="center"/>
    </xf>
    <xf numFmtId="43" fontId="0" fillId="3" borderId="0" xfId="1" applyFont="1" applyFill="1" applyBorder="1" applyAlignment="1">
      <alignment horizontal="center"/>
    </xf>
    <xf numFmtId="165" fontId="0" fillId="3" borderId="0" xfId="1" applyNumberFormat="1" applyFont="1" applyFill="1" applyBorder="1" applyAlignment="1">
      <alignment horizontal="center"/>
    </xf>
    <xf numFmtId="43" fontId="0" fillId="3" borderId="7" xfId="1" applyFont="1" applyFill="1" applyBorder="1" applyAlignment="1">
      <alignment horizontal="center"/>
    </xf>
    <xf numFmtId="0" fontId="0" fillId="3" borderId="7" xfId="0" applyFill="1" applyBorder="1" applyAlignment="1">
      <alignment vertical="center"/>
    </xf>
    <xf numFmtId="0" fontId="1" fillId="2" borderId="5"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6" xfId="0" applyFont="1" applyFill="1" applyBorder="1" applyAlignment="1">
      <alignment horizontal="center" vertical="center" wrapText="1"/>
    </xf>
    <xf numFmtId="43" fontId="0" fillId="3" borderId="5" xfId="1" applyFont="1" applyFill="1" applyBorder="1" applyAlignment="1">
      <alignment horizontal="center"/>
    </xf>
    <xf numFmtId="43" fontId="0" fillId="3" borderId="11" xfId="1" applyFont="1" applyFill="1" applyBorder="1" applyAlignment="1">
      <alignment horizontal="center"/>
    </xf>
    <xf numFmtId="43" fontId="0" fillId="3" borderId="6" xfId="1" applyFont="1" applyFill="1" applyBorder="1" applyAlignment="1">
      <alignment horizontal="center"/>
    </xf>
    <xf numFmtId="43" fontId="0" fillId="3" borderId="4" xfId="1" applyFont="1" applyFill="1" applyBorder="1" applyAlignment="1">
      <alignment horizontal="center"/>
    </xf>
    <xf numFmtId="0" fontId="13" fillId="0" borderId="0" xfId="0" applyFont="1"/>
    <xf numFmtId="14" fontId="0" fillId="3" borderId="0" xfId="3" applyNumberFormat="1" applyFont="1" applyFill="1" applyBorder="1" applyAlignment="1">
      <alignment horizontal="center"/>
    </xf>
    <xf numFmtId="0" fontId="14" fillId="2" borderId="1" xfId="0" applyFont="1" applyFill="1" applyBorder="1" applyAlignment="1">
      <alignment horizontal="center" vertical="center" wrapText="1"/>
    </xf>
    <xf numFmtId="0" fontId="14" fillId="2" borderId="3" xfId="0" applyFont="1" applyFill="1" applyBorder="1" applyAlignment="1">
      <alignment horizontal="center" vertical="center" wrapText="1"/>
    </xf>
    <xf numFmtId="14" fontId="0" fillId="3" borderId="7" xfId="3" applyNumberFormat="1" applyFont="1" applyFill="1" applyBorder="1" applyAlignment="1">
      <alignment horizontal="center"/>
    </xf>
    <xf numFmtId="165" fontId="0" fillId="3" borderId="4" xfId="1" applyNumberFormat="1" applyFont="1" applyFill="1" applyBorder="1" applyAlignment="1">
      <alignment horizontal="center"/>
    </xf>
    <xf numFmtId="0" fontId="2" fillId="0" borderId="15" xfId="2" applyBorder="1"/>
    <xf numFmtId="0" fontId="2" fillId="0" borderId="13" xfId="2" applyBorder="1"/>
    <xf numFmtId="0" fontId="2" fillId="0" borderId="14" xfId="2" applyBorder="1"/>
    <xf numFmtId="0" fontId="11" fillId="2" borderId="16"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166" fontId="3" fillId="3" borderId="1" xfId="3" applyNumberFormat="1" applyFont="1" applyFill="1" applyBorder="1" applyAlignment="1" applyProtection="1">
      <alignment vertical="center"/>
      <protection locked="0"/>
    </xf>
    <xf numFmtId="0" fontId="3" fillId="0" borderId="1" xfId="2" applyNumberFormat="1" applyFont="1" applyFill="1" applyBorder="1" applyAlignment="1" applyProtection="1">
      <alignment vertical="center"/>
      <protection locked="0"/>
    </xf>
    <xf numFmtId="0" fontId="3" fillId="0" borderId="1" xfId="2" applyNumberFormat="1" applyFont="1" applyFill="1" applyBorder="1" applyAlignment="1" applyProtection="1">
      <alignment horizontal="center" vertical="center"/>
      <protection locked="0"/>
    </xf>
    <xf numFmtId="164" fontId="3" fillId="0" borderId="1" xfId="2" applyNumberFormat="1" applyFont="1" applyFill="1" applyBorder="1" applyAlignment="1" applyProtection="1">
      <alignment horizontal="left" vertical="center"/>
      <protection locked="0"/>
    </xf>
    <xf numFmtId="164" fontId="3" fillId="0" borderId="3" xfId="2" applyNumberFormat="1" applyFont="1" applyFill="1" applyBorder="1" applyAlignment="1" applyProtection="1">
      <alignment horizontal="left" vertical="center"/>
      <protection locked="0"/>
    </xf>
    <xf numFmtId="0" fontId="2" fillId="0" borderId="0" xfId="2" applyFill="1" applyBorder="1" applyAlignment="1" applyProtection="1">
      <alignment vertical="center"/>
      <protection locked="0"/>
    </xf>
    <xf numFmtId="14" fontId="3" fillId="0" borderId="1" xfId="2" applyNumberFormat="1" applyFont="1" applyFill="1" applyBorder="1" applyAlignment="1" applyProtection="1">
      <alignment horizontal="left" vertical="center"/>
      <protection locked="0"/>
    </xf>
    <xf numFmtId="1" fontId="3" fillId="0" borderId="1" xfId="2" applyNumberFormat="1" applyFont="1" applyFill="1" applyBorder="1" applyAlignment="1" applyProtection="1">
      <alignment horizontal="center" vertical="center"/>
      <protection locked="0"/>
    </xf>
    <xf numFmtId="0" fontId="2" fillId="3" borderId="0" xfId="2" applyFill="1" applyProtection="1">
      <protection locked="0"/>
    </xf>
    <xf numFmtId="0" fontId="0" fillId="0" borderId="0" xfId="0" applyProtection="1">
      <protection locked="0"/>
    </xf>
    <xf numFmtId="0" fontId="2" fillId="0" borderId="0" xfId="2" applyProtection="1">
      <protection locked="0"/>
    </xf>
    <xf numFmtId="0" fontId="2" fillId="0" borderId="0" xfId="2" applyAlignment="1" applyProtection="1">
      <alignment horizontal="left"/>
      <protection locked="0"/>
    </xf>
    <xf numFmtId="9" fontId="3" fillId="5" borderId="1" xfId="4" applyFont="1" applyFill="1" applyBorder="1" applyAlignment="1" applyProtection="1">
      <alignment vertical="center"/>
      <protection locked="0"/>
    </xf>
    <xf numFmtId="0" fontId="3" fillId="0" borderId="2" xfId="2" applyNumberFormat="1" applyFont="1" applyFill="1" applyBorder="1" applyAlignment="1" applyProtection="1">
      <alignment vertical="center"/>
      <protection locked="0"/>
    </xf>
    <xf numFmtId="0" fontId="3" fillId="5" borderId="2" xfId="2" applyNumberFormat="1" applyFont="1" applyFill="1" applyBorder="1" applyAlignment="1" applyProtection="1">
      <alignment horizontal="center" vertical="center"/>
      <protection locked="0"/>
    </xf>
    <xf numFmtId="166" fontId="3" fillId="3" borderId="3" xfId="3" applyNumberFormat="1" applyFont="1" applyFill="1" applyBorder="1" applyAlignment="1" applyProtection="1">
      <alignment vertical="center"/>
      <protection locked="0"/>
    </xf>
    <xf numFmtId="0" fontId="2" fillId="3" borderId="0" xfId="2" applyFill="1" applyProtection="1"/>
    <xf numFmtId="0" fontId="0" fillId="0" borderId="0" xfId="0" applyProtection="1"/>
    <xf numFmtId="0" fontId="2" fillId="0" borderId="0" xfId="2" applyProtection="1"/>
    <xf numFmtId="0" fontId="2" fillId="0" borderId="0" xfId="2" applyAlignment="1" applyProtection="1">
      <alignment horizontal="left"/>
    </xf>
    <xf numFmtId="0" fontId="4" fillId="0" borderId="0" xfId="2" applyFont="1" applyAlignment="1" applyProtection="1">
      <alignment horizontal="left" vertical="center"/>
    </xf>
    <xf numFmtId="0" fontId="2" fillId="0" borderId="0" xfId="2" applyAlignment="1" applyProtection="1">
      <alignment horizontal="left" vertical="center"/>
    </xf>
    <xf numFmtId="0" fontId="2" fillId="3" borderId="0" xfId="2" applyFill="1" applyAlignment="1" applyProtection="1">
      <alignment vertical="center"/>
    </xf>
    <xf numFmtId="0" fontId="2" fillId="0" borderId="0" xfId="2" applyAlignment="1" applyProtection="1">
      <alignment vertical="center"/>
    </xf>
    <xf numFmtId="0" fontId="0" fillId="0" borderId="0" xfId="0" applyAlignment="1" applyProtection="1">
      <alignment vertical="center"/>
    </xf>
    <xf numFmtId="0" fontId="2" fillId="0" borderId="0" xfId="2" applyAlignment="1" applyProtection="1">
      <alignment vertical="center" wrapText="1"/>
    </xf>
    <xf numFmtId="0" fontId="0" fillId="0" borderId="0" xfId="0" applyAlignment="1" applyProtection="1">
      <alignment horizontal="left" vertical="center"/>
    </xf>
    <xf numFmtId="0" fontId="2" fillId="0" borderId="0" xfId="2" applyAlignment="1" applyProtection="1">
      <alignment horizontal="center" vertical="center"/>
    </xf>
    <xf numFmtId="0" fontId="2" fillId="0" borderId="0" xfId="0" applyFont="1" applyAlignment="1" applyProtection="1">
      <alignment vertical="center"/>
    </xf>
    <xf numFmtId="0" fontId="2" fillId="0" borderId="0" xfId="2" applyAlignment="1" applyProtection="1">
      <alignment wrapText="1"/>
    </xf>
    <xf numFmtId="0" fontId="2" fillId="0" borderId="0" xfId="2" applyFill="1" applyProtection="1"/>
    <xf numFmtId="0" fontId="0" fillId="0" borderId="0" xfId="0" applyFill="1" applyProtection="1"/>
    <xf numFmtId="0" fontId="2" fillId="0" borderId="0" xfId="2" applyFill="1" applyAlignment="1" applyProtection="1">
      <alignment horizontal="center" vertical="center"/>
    </xf>
    <xf numFmtId="0" fontId="1" fillId="2" borderId="0" xfId="2" applyFont="1" applyFill="1" applyBorder="1" applyProtection="1"/>
    <xf numFmtId="0" fontId="1" fillId="2" borderId="2" xfId="0" applyFont="1" applyFill="1" applyBorder="1" applyProtection="1"/>
    <xf numFmtId="0" fontId="1" fillId="2" borderId="1" xfId="0" applyFont="1" applyFill="1" applyBorder="1" applyProtection="1"/>
    <xf numFmtId="0" fontId="1" fillId="2" borderId="11" xfId="2" applyFont="1" applyFill="1" applyBorder="1" applyAlignment="1" applyProtection="1">
      <alignment horizontal="center" vertical="center"/>
    </xf>
    <xf numFmtId="0" fontId="1" fillId="2" borderId="2" xfId="2" applyFont="1" applyFill="1" applyBorder="1" applyAlignment="1" applyProtection="1">
      <alignment horizontal="center" vertical="center"/>
    </xf>
    <xf numFmtId="0" fontId="1" fillId="2" borderId="1" xfId="2" applyFont="1" applyFill="1" applyBorder="1" applyAlignment="1" applyProtection="1">
      <alignment horizontal="center" vertical="center"/>
    </xf>
    <xf numFmtId="0" fontId="1" fillId="2" borderId="3" xfId="2" applyFont="1" applyFill="1" applyBorder="1" applyAlignment="1" applyProtection="1">
      <alignment horizontal="center" vertical="center"/>
    </xf>
    <xf numFmtId="0" fontId="2" fillId="0" borderId="0" xfId="2" applyBorder="1" applyProtection="1"/>
    <xf numFmtId="0" fontId="2" fillId="5" borderId="10" xfId="2" applyFill="1" applyBorder="1" applyProtection="1"/>
    <xf numFmtId="0" fontId="2" fillId="0" borderId="0" xfId="2" quotePrefix="1" applyAlignment="1" applyProtection="1">
      <alignment vertical="center"/>
    </xf>
    <xf numFmtId="0" fontId="2" fillId="4" borderId="5" xfId="2" applyFill="1" applyBorder="1" applyProtection="1"/>
    <xf numFmtId="0" fontId="2" fillId="4" borderId="11" xfId="2" applyFill="1" applyBorder="1" applyProtection="1"/>
    <xf numFmtId="0" fontId="2" fillId="4" borderId="6" xfId="2" applyFill="1" applyBorder="1" applyProtection="1"/>
    <xf numFmtId="0" fontId="2" fillId="4" borderId="2" xfId="0" applyFont="1" applyFill="1" applyBorder="1" applyAlignment="1" applyProtection="1">
      <alignment horizontal="left" vertical="center"/>
    </xf>
    <xf numFmtId="166" fontId="2" fillId="0" borderId="2" xfId="3" applyNumberFormat="1" applyFont="1" applyFill="1" applyBorder="1" applyAlignment="1" applyProtection="1">
      <alignment horizontal="center" vertical="center"/>
    </xf>
    <xf numFmtId="166" fontId="2" fillId="0" borderId="3" xfId="3" applyNumberFormat="1" applyFont="1" applyFill="1" applyBorder="1" applyAlignment="1" applyProtection="1">
      <alignment horizontal="center" vertical="center"/>
    </xf>
    <xf numFmtId="0" fontId="2" fillId="6" borderId="0" xfId="2" applyFill="1" applyBorder="1" applyAlignment="1" applyProtection="1">
      <alignment vertical="center"/>
    </xf>
    <xf numFmtId="0" fontId="2" fillId="6" borderId="0" xfId="2" applyFill="1" applyBorder="1" applyAlignment="1" applyProtection="1">
      <alignment horizontal="center" vertical="center"/>
    </xf>
    <xf numFmtId="0" fontId="2" fillId="6" borderId="4" xfId="2" applyFill="1" applyBorder="1" applyAlignment="1" applyProtection="1">
      <alignment vertical="center"/>
    </xf>
    <xf numFmtId="0" fontId="2" fillId="4" borderId="8" xfId="2" applyFill="1" applyBorder="1" applyProtection="1"/>
    <xf numFmtId="0" fontId="2" fillId="4" borderId="12" xfId="2" applyFill="1" applyBorder="1" applyProtection="1"/>
    <xf numFmtId="0" fontId="2" fillId="4" borderId="9" xfId="2" applyFill="1" applyBorder="1" applyProtection="1"/>
    <xf numFmtId="0" fontId="2" fillId="4" borderId="10" xfId="0" applyFont="1" applyFill="1" applyBorder="1" applyAlignment="1" applyProtection="1">
      <alignment horizontal="left" vertical="center"/>
    </xf>
    <xf numFmtId="166" fontId="2" fillId="0" borderId="12" xfId="3" applyNumberFormat="1" applyFont="1" applyFill="1" applyBorder="1" applyAlignment="1" applyProtection="1">
      <alignment horizontal="center" vertical="center"/>
    </xf>
    <xf numFmtId="166" fontId="2" fillId="0" borderId="2" xfId="3" applyNumberFormat="1" applyFont="1" applyBorder="1" applyAlignment="1" applyProtection="1">
      <alignment vertical="center"/>
    </xf>
    <xf numFmtId="9" fontId="2" fillId="0" borderId="3" xfId="4" applyFont="1" applyBorder="1" applyAlignment="1" applyProtection="1">
      <alignment horizontal="center" vertical="center"/>
    </xf>
    <xf numFmtId="14" fontId="2" fillId="0" borderId="0" xfId="2" applyNumberFormat="1" applyAlignment="1" applyProtection="1">
      <alignment vertical="center"/>
    </xf>
    <xf numFmtId="2" fontId="2" fillId="0" borderId="0" xfId="2" applyNumberFormat="1" applyAlignment="1" applyProtection="1">
      <alignment vertical="center"/>
    </xf>
    <xf numFmtId="0" fontId="2" fillId="4" borderId="2" xfId="2" applyFill="1" applyBorder="1" applyProtection="1"/>
    <xf numFmtId="0" fontId="0" fillId="4" borderId="1" xfId="0" applyFill="1" applyBorder="1" applyProtection="1"/>
    <xf numFmtId="0" fontId="2" fillId="4" borderId="1" xfId="2" applyFill="1" applyBorder="1" applyProtection="1"/>
    <xf numFmtId="0" fontId="2" fillId="4" borderId="3" xfId="2" applyFill="1" applyBorder="1" applyProtection="1"/>
    <xf numFmtId="0" fontId="8" fillId="4" borderId="2" xfId="2" applyFont="1" applyFill="1" applyBorder="1" applyAlignment="1" applyProtection="1">
      <alignment horizontal="centerContinuous" vertical="center"/>
    </xf>
    <xf numFmtId="0" fontId="8" fillId="4" borderId="1" xfId="2" applyFont="1" applyFill="1" applyBorder="1" applyAlignment="1" applyProtection="1">
      <alignment horizontal="centerContinuous" vertical="center"/>
    </xf>
    <xf numFmtId="0" fontId="8" fillId="4" borderId="1" xfId="2" applyFont="1" applyFill="1" applyBorder="1" applyAlignment="1" applyProtection="1">
      <alignment horizontal="centerContinuous"/>
    </xf>
    <xf numFmtId="0" fontId="2" fillId="4" borderId="1" xfId="2" applyFill="1" applyBorder="1" applyAlignment="1" applyProtection="1">
      <alignment horizontal="centerContinuous"/>
    </xf>
    <xf numFmtId="0" fontId="2" fillId="4" borderId="3" xfId="2" applyFill="1" applyBorder="1" applyAlignment="1" applyProtection="1">
      <alignment horizontal="centerContinuous"/>
    </xf>
    <xf numFmtId="0" fontId="1" fillId="2" borderId="20" xfId="0" applyFont="1" applyFill="1" applyBorder="1" applyAlignment="1" applyProtection="1">
      <alignment horizontal="center" vertical="center" wrapText="1"/>
    </xf>
    <xf numFmtId="0" fontId="1" fillId="2" borderId="17" xfId="0" applyFont="1" applyFill="1" applyBorder="1" applyAlignment="1" applyProtection="1">
      <alignment horizontal="center" vertical="center" wrapText="1"/>
    </xf>
    <xf numFmtId="0" fontId="1" fillId="2" borderId="18" xfId="0" applyFont="1" applyFill="1" applyBorder="1" applyAlignment="1" applyProtection="1">
      <alignment horizontal="center" vertical="center" wrapText="1"/>
    </xf>
    <xf numFmtId="0" fontId="1" fillId="2" borderId="19" xfId="0" applyFont="1" applyFill="1" applyBorder="1" applyAlignment="1" applyProtection="1">
      <alignment horizontal="center" vertical="center" wrapText="1"/>
    </xf>
    <xf numFmtId="0" fontId="1" fillId="2" borderId="21" xfId="0" applyFont="1" applyFill="1" applyBorder="1" applyAlignment="1" applyProtection="1">
      <alignment horizontal="center" vertical="center" wrapText="1"/>
    </xf>
    <xf numFmtId="0" fontId="2" fillId="0" borderId="0" xfId="2" applyBorder="1" applyAlignment="1" applyProtection="1">
      <alignment horizontal="center"/>
    </xf>
    <xf numFmtId="14" fontId="2" fillId="5" borderId="10" xfId="2" applyNumberFormat="1" applyFill="1" applyBorder="1" applyAlignment="1" applyProtection="1">
      <alignment horizontal="center" vertical="center"/>
      <protection locked="0"/>
    </xf>
    <xf numFmtId="0" fontId="1" fillId="2" borderId="0" xfId="0" applyFont="1" applyFill="1" applyBorder="1"/>
    <xf numFmtId="0" fontId="8" fillId="0" borderId="15" xfId="2" applyFont="1" applyBorder="1"/>
    <xf numFmtId="49" fontId="2" fillId="0" borderId="5" xfId="2" applyNumberFormat="1" applyBorder="1"/>
    <xf numFmtId="49" fontId="2" fillId="0" borderId="7" xfId="2" applyNumberFormat="1" applyBorder="1"/>
    <xf numFmtId="49" fontId="2" fillId="0" borderId="8" xfId="2" applyNumberFormat="1" applyBorder="1"/>
    <xf numFmtId="14" fontId="2" fillId="3" borderId="10" xfId="2" applyNumberFormat="1" applyFill="1" applyBorder="1" applyAlignment="1" applyProtection="1">
      <alignment horizontal="center" vertical="center"/>
    </xf>
    <xf numFmtId="166" fontId="2" fillId="3" borderId="10" xfId="3" applyNumberFormat="1" applyFont="1" applyFill="1" applyBorder="1" applyAlignment="1" applyProtection="1">
      <alignment horizontal="center" vertical="center"/>
    </xf>
    <xf numFmtId="0" fontId="8" fillId="3" borderId="0" xfId="2" applyFont="1" applyFill="1"/>
    <xf numFmtId="0" fontId="16" fillId="3" borderId="0" xfId="2" applyFont="1" applyFill="1"/>
    <xf numFmtId="0" fontId="17" fillId="3" borderId="0" xfId="2" applyFont="1" applyFill="1" applyAlignment="1">
      <alignment vertical="center"/>
    </xf>
    <xf numFmtId="0" fontId="2" fillId="3" borderId="0" xfId="2" applyFill="1" applyAlignment="1">
      <alignment vertical="center"/>
    </xf>
    <xf numFmtId="0" fontId="2" fillId="3" borderId="0" xfId="2" applyFill="1" applyAlignment="1">
      <alignment horizontal="left" vertical="center" wrapText="1"/>
    </xf>
    <xf numFmtId="0" fontId="2" fillId="0" borderId="0" xfId="2" applyFill="1" applyBorder="1" applyProtection="1"/>
    <xf numFmtId="0" fontId="8" fillId="3" borderId="12" xfId="2" applyFont="1" applyFill="1" applyBorder="1"/>
    <xf numFmtId="0" fontId="2" fillId="3" borderId="12" xfId="2" applyFill="1" applyBorder="1"/>
    <xf numFmtId="0" fontId="2" fillId="3" borderId="0" xfId="2" applyFill="1" applyBorder="1"/>
    <xf numFmtId="0" fontId="8" fillId="3" borderId="0" xfId="2" applyFont="1" applyFill="1" applyBorder="1" applyAlignment="1">
      <alignment vertical="center"/>
    </xf>
    <xf numFmtId="0" fontId="2" fillId="3" borderId="0" xfId="2" applyFill="1" applyBorder="1" applyAlignment="1">
      <alignment vertical="center"/>
    </xf>
    <xf numFmtId="0" fontId="2" fillId="3" borderId="2" xfId="2" applyFill="1" applyBorder="1"/>
    <xf numFmtId="0" fontId="2" fillId="3" borderId="3" xfId="2" applyFill="1" applyBorder="1"/>
    <xf numFmtId="0" fontId="2" fillId="3" borderId="1" xfId="2" applyFill="1" applyBorder="1"/>
    <xf numFmtId="0" fontId="18" fillId="3" borderId="1" xfId="7" applyFill="1" applyBorder="1"/>
    <xf numFmtId="0" fontId="2" fillId="3" borderId="10" xfId="2" applyFill="1" applyBorder="1"/>
    <xf numFmtId="0" fontId="2" fillId="3" borderId="0" xfId="2" applyFill="1" applyAlignment="1">
      <alignment vertical="center" wrapText="1"/>
    </xf>
    <xf numFmtId="0" fontId="11" fillId="2" borderId="22" xfId="0" applyFont="1" applyFill="1" applyBorder="1" applyAlignment="1">
      <alignment horizontal="center" vertical="center" wrapText="1"/>
    </xf>
    <xf numFmtId="0" fontId="15" fillId="2" borderId="2" xfId="0" applyFont="1" applyFill="1" applyBorder="1" applyAlignment="1">
      <alignment vertical="center" wrapText="1"/>
    </xf>
    <xf numFmtId="1" fontId="2" fillId="0" borderId="0" xfId="2" applyNumberFormat="1" applyProtection="1"/>
    <xf numFmtId="1" fontId="2" fillId="0" borderId="0" xfId="2" applyNumberFormat="1" applyAlignment="1" applyProtection="1">
      <alignment vertical="center"/>
    </xf>
    <xf numFmtId="1" fontId="2" fillId="0" borderId="0" xfId="2" applyNumberFormat="1" applyFill="1" applyProtection="1"/>
    <xf numFmtId="1" fontId="8" fillId="4" borderId="2" xfId="2" applyNumberFormat="1" applyFont="1" applyFill="1" applyBorder="1" applyAlignment="1" applyProtection="1">
      <alignment horizontal="centerContinuous" vertical="center"/>
    </xf>
    <xf numFmtId="1" fontId="1" fillId="2" borderId="17" xfId="0" applyNumberFormat="1" applyFont="1" applyFill="1" applyBorder="1" applyAlignment="1" applyProtection="1">
      <alignment horizontal="center" vertical="center" wrapText="1"/>
    </xf>
    <xf numFmtId="1" fontId="3" fillId="3" borderId="1" xfId="3" applyNumberFormat="1" applyFont="1" applyFill="1" applyBorder="1" applyAlignment="1" applyProtection="1">
      <alignment vertical="center"/>
      <protection locked="0"/>
    </xf>
    <xf numFmtId="1" fontId="2" fillId="0" borderId="0" xfId="2" applyNumberFormat="1" applyProtection="1">
      <protection locked="0"/>
    </xf>
    <xf numFmtId="166" fontId="3" fillId="3" borderId="1" xfId="3" applyNumberFormat="1" applyFont="1" applyFill="1" applyBorder="1" applyAlignment="1" applyProtection="1">
      <alignment horizontal="center" vertical="center"/>
      <protection locked="0"/>
    </xf>
    <xf numFmtId="0" fontId="0" fillId="0" borderId="0" xfId="0" applyAlignment="1">
      <alignment horizontal="center"/>
    </xf>
    <xf numFmtId="167" fontId="2" fillId="0" borderId="0" xfId="2" applyNumberFormat="1" applyProtection="1"/>
    <xf numFmtId="167" fontId="2" fillId="0" borderId="0" xfId="2" applyNumberFormat="1" applyAlignment="1" applyProtection="1">
      <alignment vertical="center"/>
    </xf>
    <xf numFmtId="167" fontId="2" fillId="0" borderId="0" xfId="2" applyNumberFormat="1" applyFill="1" applyProtection="1"/>
    <xf numFmtId="167" fontId="8" fillId="4" borderId="1" xfId="2" applyNumberFormat="1" applyFont="1" applyFill="1" applyBorder="1" applyAlignment="1" applyProtection="1">
      <alignment horizontal="centerContinuous"/>
    </xf>
    <xf numFmtId="167" fontId="1" fillId="2" borderId="17" xfId="0" applyNumberFormat="1" applyFont="1" applyFill="1" applyBorder="1" applyAlignment="1" applyProtection="1">
      <alignment horizontal="center" vertical="center" wrapText="1"/>
    </xf>
    <xf numFmtId="167" fontId="3" fillId="3" borderId="1" xfId="1" applyNumberFormat="1" applyFont="1" applyFill="1" applyBorder="1" applyAlignment="1" applyProtection="1">
      <alignment vertical="center"/>
      <protection locked="0"/>
    </xf>
    <xf numFmtId="167" fontId="2" fillId="0" borderId="0" xfId="2" applyNumberFormat="1" applyProtection="1">
      <protection locked="0"/>
    </xf>
    <xf numFmtId="167" fontId="3" fillId="3" borderId="1" xfId="2" applyNumberFormat="1" applyFont="1" applyFill="1" applyBorder="1" applyAlignment="1" applyProtection="1">
      <alignment horizontal="center" vertical="center"/>
      <protection locked="0"/>
    </xf>
    <xf numFmtId="0" fontId="0" fillId="3" borderId="0" xfId="0" applyNumberFormat="1" applyFill="1" applyAlignment="1">
      <alignment horizontal="center"/>
    </xf>
    <xf numFmtId="43" fontId="0" fillId="3" borderId="7" xfId="1" applyNumberFormat="1" applyFont="1" applyFill="1" applyBorder="1" applyAlignment="1">
      <alignment horizontal="center"/>
    </xf>
    <xf numFmtId="43" fontId="0" fillId="3" borderId="0" xfId="1" applyNumberFormat="1" applyFont="1" applyFill="1" applyAlignment="1">
      <alignment horizontal="center"/>
    </xf>
    <xf numFmtId="43" fontId="2" fillId="3" borderId="0" xfId="1" applyNumberFormat="1" applyFont="1" applyFill="1" applyAlignment="1">
      <alignment horizontal="center"/>
    </xf>
    <xf numFmtId="165" fontId="0" fillId="3" borderId="0" xfId="1" applyNumberFormat="1" applyFont="1" applyFill="1" applyAlignment="1">
      <alignment horizontal="center"/>
    </xf>
    <xf numFmtId="166" fontId="0" fillId="3" borderId="0" xfId="3" applyNumberFormat="1" applyFont="1" applyFill="1" applyAlignment="1">
      <alignment horizontal="center"/>
    </xf>
    <xf numFmtId="166" fontId="0" fillId="3" borderId="0" xfId="1" applyNumberFormat="1" applyFont="1" applyFill="1" applyAlignment="1">
      <alignment horizontal="center"/>
    </xf>
    <xf numFmtId="0" fontId="0" fillId="3" borderId="8" xfId="0" applyFill="1" applyBorder="1" applyAlignment="1">
      <alignment vertical="center"/>
    </xf>
    <xf numFmtId="0" fontId="0" fillId="3" borderId="12" xfId="0" applyNumberFormat="1" applyFill="1" applyBorder="1" applyAlignment="1">
      <alignment horizontal="center"/>
    </xf>
    <xf numFmtId="0" fontId="0" fillId="3" borderId="0" xfId="0" applyNumberFormat="1" applyFill="1" applyBorder="1" applyAlignment="1">
      <alignment horizontal="center"/>
    </xf>
    <xf numFmtId="49" fontId="3" fillId="5" borderId="1" xfId="2" applyNumberFormat="1" applyFont="1" applyFill="1" applyBorder="1" applyAlignment="1" applyProtection="1">
      <alignment horizontal="center" vertical="center"/>
      <protection locked="0"/>
    </xf>
    <xf numFmtId="49" fontId="2" fillId="0" borderId="0" xfId="2" applyNumberFormat="1" applyProtection="1">
      <protection locked="0"/>
    </xf>
    <xf numFmtId="49" fontId="3" fillId="5" borderId="1" xfId="2" applyNumberFormat="1" applyFont="1" applyFill="1" applyBorder="1" applyAlignment="1" applyProtection="1">
      <alignment horizontal="left" vertical="center"/>
      <protection locked="0"/>
    </xf>
    <xf numFmtId="49" fontId="2" fillId="0" borderId="0" xfId="2" applyNumberFormat="1" applyAlignment="1" applyProtection="1">
      <alignment horizontal="left"/>
      <protection locked="0"/>
    </xf>
    <xf numFmtId="1" fontId="3" fillId="5" borderId="1" xfId="1" applyNumberFormat="1" applyFont="1" applyFill="1" applyBorder="1" applyAlignment="1" applyProtection="1">
      <alignment horizontal="center" vertical="center"/>
      <protection locked="0"/>
    </xf>
    <xf numFmtId="167" fontId="3" fillId="5" borderId="1" xfId="1" applyNumberFormat="1" applyFont="1" applyFill="1" applyBorder="1" applyAlignment="1" applyProtection="1">
      <alignment vertical="center"/>
      <protection locked="0"/>
    </xf>
    <xf numFmtId="10" fontId="3" fillId="5" borderId="1" xfId="4" applyNumberFormat="1" applyFont="1" applyFill="1" applyBorder="1" applyAlignment="1" applyProtection="1">
      <alignment vertical="center"/>
      <protection locked="0"/>
    </xf>
    <xf numFmtId="10" fontId="2" fillId="0" borderId="0" xfId="2" applyNumberFormat="1" applyProtection="1">
      <protection locked="0"/>
    </xf>
    <xf numFmtId="10" fontId="3" fillId="5" borderId="1" xfId="4" applyNumberFormat="1" applyFont="1" applyFill="1" applyBorder="1" applyAlignment="1" applyProtection="1">
      <alignment horizontal="center" vertical="center"/>
      <protection locked="0"/>
    </xf>
    <xf numFmtId="0" fontId="2" fillId="3" borderId="1" xfId="2" quotePrefix="1" applyFill="1" applyBorder="1"/>
    <xf numFmtId="0" fontId="3" fillId="0" borderId="0" xfId="0" applyFont="1" applyFill="1" applyBorder="1" applyAlignment="1">
      <alignment vertical="center"/>
    </xf>
    <xf numFmtId="0" fontId="3" fillId="0" borderId="7" xfId="0" applyFont="1" applyFill="1" applyBorder="1" applyAlignment="1">
      <alignment vertical="center"/>
    </xf>
    <xf numFmtId="0" fontId="9" fillId="0" borderId="0" xfId="0" applyFont="1" applyFill="1" applyBorder="1" applyAlignment="1">
      <alignment horizontal="left" vertical="center" wrapText="1"/>
    </xf>
    <xf numFmtId="0" fontId="18" fillId="3" borderId="0" xfId="7" applyFill="1" applyAlignment="1">
      <alignment horizontal="left" vertical="center" wrapText="1"/>
    </xf>
    <xf numFmtId="0" fontId="2" fillId="3" borderId="0" xfId="2" applyFill="1" applyAlignment="1">
      <alignment horizontal="left" vertical="center" wrapText="1"/>
    </xf>
    <xf numFmtId="0" fontId="2" fillId="3" borderId="10" xfId="2" applyFill="1" applyBorder="1" applyAlignment="1">
      <alignment horizontal="left"/>
    </xf>
    <xf numFmtId="0" fontId="2" fillId="4" borderId="0" xfId="0" applyFont="1" applyFill="1" applyBorder="1" applyAlignment="1" applyProtection="1">
      <alignment horizontal="center" vertical="center"/>
    </xf>
    <xf numFmtId="0" fontId="0" fillId="4" borderId="12" xfId="0" applyFill="1" applyBorder="1" applyAlignment="1" applyProtection="1">
      <alignment horizontal="center" vertical="center"/>
    </xf>
    <xf numFmtId="0" fontId="7" fillId="0" borderId="11" xfId="2" applyFont="1" applyFill="1" applyBorder="1" applyAlignment="1" applyProtection="1">
      <alignment horizontal="left" vertical="center" wrapText="1"/>
    </xf>
    <xf numFmtId="0" fontId="2" fillId="5" borderId="2" xfId="2" applyFill="1" applyBorder="1" applyAlignment="1" applyProtection="1">
      <alignment horizontal="center" vertical="center"/>
      <protection locked="0"/>
    </xf>
    <xf numFmtId="0" fontId="2" fillId="5" borderId="1" xfId="2" applyFill="1" applyBorder="1" applyAlignment="1" applyProtection="1">
      <alignment horizontal="center" vertical="center"/>
      <protection locked="0"/>
    </xf>
    <xf numFmtId="0" fontId="2" fillId="5" borderId="3" xfId="2" applyFill="1" applyBorder="1" applyAlignment="1" applyProtection="1">
      <alignment horizontal="center" vertical="center"/>
      <protection locked="0"/>
    </xf>
    <xf numFmtId="0" fontId="2" fillId="3" borderId="2" xfId="2" applyFill="1" applyBorder="1" applyAlignment="1" applyProtection="1">
      <alignment horizontal="center" vertical="center"/>
    </xf>
    <xf numFmtId="0" fontId="2" fillId="3" borderId="1" xfId="2" applyFill="1" applyBorder="1" applyAlignment="1" applyProtection="1">
      <alignment horizontal="center" vertical="center"/>
    </xf>
    <xf numFmtId="0" fontId="2" fillId="3" borderId="3" xfId="2" applyFill="1" applyBorder="1" applyAlignment="1" applyProtection="1">
      <alignment horizontal="center" vertical="center"/>
    </xf>
    <xf numFmtId="0" fontId="2" fillId="0" borderId="2" xfId="2" applyFill="1" applyBorder="1" applyAlignment="1" applyProtection="1">
      <alignment horizontal="center" vertical="center"/>
    </xf>
    <xf numFmtId="0" fontId="2" fillId="0" borderId="1" xfId="2" applyFill="1" applyBorder="1" applyAlignment="1" applyProtection="1">
      <alignment horizontal="center" vertical="center"/>
    </xf>
    <xf numFmtId="0" fontId="2" fillId="0" borderId="3" xfId="2" applyFill="1" applyBorder="1" applyAlignment="1" applyProtection="1">
      <alignment horizontal="center" vertical="center"/>
    </xf>
    <xf numFmtId="14" fontId="2" fillId="3" borderId="2" xfId="2" applyNumberFormat="1" applyFill="1" applyBorder="1" applyAlignment="1" applyProtection="1">
      <alignment horizontal="center" vertical="center"/>
    </xf>
    <xf numFmtId="14" fontId="2" fillId="3" borderId="1" xfId="2" applyNumberFormat="1" applyFill="1" applyBorder="1" applyAlignment="1" applyProtection="1">
      <alignment horizontal="center" vertical="center"/>
    </xf>
    <xf numFmtId="14" fontId="2" fillId="3" borderId="3" xfId="2" applyNumberFormat="1" applyFill="1" applyBorder="1" applyAlignment="1" applyProtection="1">
      <alignment horizontal="center" vertical="center"/>
    </xf>
    <xf numFmtId="0" fontId="2" fillId="0" borderId="2" xfId="2" applyBorder="1" applyAlignment="1" applyProtection="1">
      <alignment horizontal="center" vertical="center"/>
    </xf>
    <xf numFmtId="0" fontId="2" fillId="0" borderId="1" xfId="2" applyBorder="1" applyAlignment="1" applyProtection="1">
      <alignment horizontal="center" vertical="center"/>
    </xf>
    <xf numFmtId="0" fontId="2" fillId="0" borderId="3" xfId="2" applyBorder="1" applyAlignment="1" applyProtection="1">
      <alignment horizontal="center" vertical="center"/>
    </xf>
  </cellXfs>
  <cellStyles count="9">
    <cellStyle name="Currency 2" xfId="6" xr:uid="{00000000-0005-0000-0000-000000000000}"/>
    <cellStyle name="Hyperlink 2" xfId="8" xr:uid="{00000000-0005-0000-0000-000002000000}"/>
    <cellStyle name="Komma" xfId="1" builtinId="3"/>
    <cellStyle name="Link" xfId="7" builtinId="8"/>
    <cellStyle name="Normal 2" xfId="2" xr:uid="{00000000-0005-0000-0000-000004000000}"/>
    <cellStyle name="Percent 2" xfId="5" xr:uid="{00000000-0005-0000-0000-000005000000}"/>
    <cellStyle name="Prozent" xfId="4" builtinId="5"/>
    <cellStyle name="Standard" xfId="0" builtinId="0"/>
    <cellStyle name="Währung" xfId="3" builtinId="4"/>
  </cellStyles>
  <dxfs count="66">
    <dxf>
      <font>
        <b val="0"/>
        <i val="0"/>
        <strike val="0"/>
        <condense val="0"/>
        <extend val="0"/>
        <outline val="0"/>
        <shadow val="0"/>
        <u val="none"/>
        <vertAlign val="baseline"/>
        <sz val="10"/>
        <color auto="1"/>
        <name val="Arial"/>
        <scheme val="none"/>
      </font>
      <numFmt numFmtId="165" formatCode="_-* #,##0\ _€_-;\-* #,##0\ _€_-;_-* &quot;-&quot;??\ _€_-;_-@_-"/>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65" formatCode="_-* #,##0\ _€_-;\-* #,##0\ _€_-;_-* &quot;-&quot;??\ _€_-;_-@_-"/>
      <fill>
        <patternFill patternType="solid">
          <fgColor indexed="64"/>
          <bgColor theme="0"/>
        </patternFill>
      </fill>
      <alignment horizontal="center" vertical="bottom" textRotation="0" wrapText="0" indent="0" justifyLastLine="0" shrinkToFit="0" readingOrder="0"/>
      <border diagonalUp="0" diagonalDown="0">
        <left/>
        <right style="thin">
          <color indexed="64"/>
        </right>
        <top style="thin">
          <color auto="1"/>
        </top>
        <bottom style="thin">
          <color auto="1"/>
        </bottom>
        <vertical/>
        <horizontal style="thin">
          <color auto="1"/>
        </horizontal>
      </border>
    </dxf>
    <dxf>
      <font>
        <b val="0"/>
        <i val="0"/>
        <strike val="0"/>
        <condense val="0"/>
        <extend val="0"/>
        <outline val="0"/>
        <shadow val="0"/>
        <u val="none"/>
        <vertAlign val="baseline"/>
        <sz val="10"/>
        <color auto="1"/>
        <name val="Arial"/>
        <scheme val="none"/>
      </font>
      <numFmt numFmtId="19" formatCode="dd/mm/yyyy"/>
      <fill>
        <patternFill patternType="solid">
          <fgColor indexed="64"/>
          <bgColor theme="0"/>
        </patternFill>
      </fill>
      <alignment horizontal="center" vertical="bottom"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66" formatCode="_-* #,##0\ &quot;€&quot;_-;\-* #,##0\ &quot;€&quot;_-;_-* &quot;-&quot;??\ &quot;€&quot;_-;_-@_-"/>
      <fill>
        <patternFill patternType="solid">
          <fgColor indexed="64"/>
          <bgColor theme="0"/>
        </patternFill>
      </fill>
      <alignment horizontal="center" vertical="bottom" textRotation="0" wrapText="0" indent="0" justifyLastLine="0" shrinkToFit="0" readingOrder="0"/>
      <border diagonalUp="0" diagonalDown="0">
        <left/>
        <right/>
        <top style="thin">
          <color auto="1"/>
        </top>
        <bottom style="thin">
          <color auto="1"/>
        </bottom>
        <vertical/>
        <horizontal style="thin">
          <color auto="1"/>
        </horizontal>
      </border>
    </dxf>
    <dxf>
      <font>
        <b val="0"/>
        <i val="0"/>
        <strike val="0"/>
        <condense val="0"/>
        <extend val="0"/>
        <outline val="0"/>
        <shadow val="0"/>
        <u val="none"/>
        <vertAlign val="baseline"/>
        <sz val="10"/>
        <color auto="1"/>
        <name val="Arial"/>
        <scheme val="none"/>
      </font>
      <numFmt numFmtId="19" formatCode="dd/mm/yyyy"/>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9" formatCode="dd/mm/yyyy"/>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auto="1"/>
        </top>
        <bottom style="thin">
          <color auto="1"/>
        </bottom>
        <vertical/>
        <horizontal style="thin">
          <color auto="1"/>
        </horizontal>
      </border>
    </dxf>
    <dxf>
      <font>
        <b val="0"/>
        <i val="0"/>
        <strike val="0"/>
        <condense val="0"/>
        <extend val="0"/>
        <outline val="0"/>
        <shadow val="0"/>
        <u val="none"/>
        <vertAlign val="baseline"/>
        <sz val="10"/>
        <color auto="1"/>
        <name val="Arial"/>
        <scheme val="none"/>
      </font>
      <numFmt numFmtId="166" formatCode="_-* #,##0\ &quot;€&quot;_-;\-* #,##0\ &quot;€&quot;_-;_-* &quot;-&quot;??\ &quot;€&quot;_-;_-@_-"/>
      <fill>
        <patternFill patternType="solid">
          <fgColor indexed="64"/>
          <bgColor theme="0"/>
        </patternFill>
      </fill>
      <alignment horizontal="center" vertical="bottom"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66" formatCode="_-* #,##0\ &quot;€&quot;_-;\-* #,##0\ &quot;€&quot;_-;_-* &quot;-&quot;??\ &quot;€&quot;_-;_-@_-"/>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6" formatCode="_-* #,##0\ &quot;€&quot;_-;\-* #,##0\ &quot;€&quot;_-;_-* &quot;-&quot;??\ &quot;€&quot;_-;_-@_-"/>
      <fill>
        <patternFill patternType="solid">
          <fgColor indexed="64"/>
          <bgColor theme="0"/>
        </patternFill>
      </fill>
      <alignment horizontal="center" vertical="bottom"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66" formatCode="_-* #,##0\ &quot;€&quot;_-;\-* #,##0\ &quot;€&quot;_-;_-* &quot;-&quot;??\ &quot;€&quot;_-;_-@_-"/>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5" formatCode="_-* #,##0\ _€_-;\-* #,##0\ _€_-;_-* &quot;-&quot;??\ _€_-;_-@_-"/>
      <fill>
        <patternFill patternType="solid">
          <fgColor indexed="64"/>
          <bgColor theme="0"/>
        </patternFill>
      </fill>
      <alignment horizontal="center" vertical="bottom"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65" formatCode="_-* #,##0\ _€_-;\-* #,##0\ _€_-;_-* &quot;-&quot;??\ _€_-;_-@_-"/>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6" formatCode="_-* #,##0\ &quot;€&quot;_-;\-* #,##0\ &quot;€&quot;_-;_-* &quot;-&quot;??\ &quot;€&quot;_-;_-@_-"/>
      <fill>
        <patternFill patternType="solid">
          <fgColor indexed="64"/>
          <bgColor theme="0"/>
        </patternFill>
      </fill>
      <alignment horizontal="center" vertical="bottom"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66" formatCode="_-* #,##0\ &quot;€&quot;_-;\-* #,##0\ &quot;€&quot;_-;_-* &quot;-&quot;??\ &quot;€&quot;_-;_-@_-"/>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6" formatCode="_-* #,##0\ &quot;€&quot;_-;\-* #,##0\ &quot;€&quot;_-;_-* &quot;-&quot;??\ &quot;€&quot;_-;_-@_-"/>
      <fill>
        <patternFill patternType="solid">
          <fgColor indexed="64"/>
          <bgColor theme="0"/>
        </patternFill>
      </fill>
      <alignment horizontal="center" vertical="bottom"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66" formatCode="_-* #,##0\ &quot;€&quot;_-;\-* #,##0\ &quot;€&quot;_-;_-* &quot;-&quot;??\ &quot;€&quot;_-;_-@_-"/>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6" formatCode="_-* #,##0\ &quot;€&quot;_-;\-* #,##0\ &quot;€&quot;_-;_-* &quot;-&quot;??\ &quot;€&quot;_-;_-@_-"/>
      <fill>
        <patternFill patternType="solid">
          <fgColor indexed="64"/>
          <bgColor theme="0"/>
        </patternFill>
      </fill>
      <alignment horizontal="center" vertical="bottom"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66" formatCode="_-* #,##0\ &quot;€&quot;_-;\-* #,##0\ &quot;€&quot;_-;_-* &quot;-&quot;??\ &quot;€&quot;_-;_-@_-"/>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6" formatCode="_-* #,##0\ &quot;€&quot;_-;\-* #,##0\ &quot;€&quot;_-;_-* &quot;-&quot;??\ &quot;€&quot;_-;_-@_-"/>
      <fill>
        <patternFill patternType="solid">
          <fgColor indexed="64"/>
          <bgColor theme="0"/>
        </patternFill>
      </fill>
      <alignment horizontal="center" vertical="bottom"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66" formatCode="_-* #,##0\ &quot;€&quot;_-;\-* #,##0\ &quot;€&quot;_-;_-* &quot;-&quot;??\ &quot;€&quot;_-;_-@_-"/>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5" formatCode="_-* #,##0\ _€_-;\-* #,##0\ _€_-;_-* &quot;-&quot;??\ _€_-;_-@_-"/>
      <fill>
        <patternFill patternType="solid">
          <fgColor indexed="64"/>
          <bgColor theme="0"/>
        </patternFill>
      </fill>
      <alignment horizontal="center" vertical="bottom"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66" formatCode="_-* #,##0\ &quot;€&quot;_-;\-* #,##0\ &quot;€&quot;_-;_-* &quot;-&quot;??\ &quot;€&quot;_-;_-@_-"/>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6" formatCode="_-* #,##0\ &quot;€&quot;_-;\-* #,##0\ &quot;€&quot;_-;_-* &quot;-&quot;??\ &quot;€&quot;_-;_-@_-"/>
      <fill>
        <patternFill patternType="solid">
          <fgColor indexed="64"/>
          <bgColor theme="0"/>
        </patternFill>
      </fill>
      <alignment horizontal="center" vertical="bottom"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66" formatCode="_-* #,##0\ &quot;€&quot;_-;\-* #,##0\ &quot;€&quot;_-;_-* &quot;-&quot;??\ &quot;€&quot;_-;_-@_-"/>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6" formatCode="_-* #,##0\ &quot;€&quot;_-;\-* #,##0\ &quot;€&quot;_-;_-* &quot;-&quot;??\ &quot;€&quot;_-;_-@_-"/>
      <fill>
        <patternFill patternType="solid">
          <fgColor indexed="64"/>
          <bgColor theme="0"/>
        </patternFill>
      </fill>
      <alignment horizontal="center" vertical="bottom"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66" formatCode="_-* #,##0\ &quot;€&quot;_-;\-* #,##0\ &quot;€&quot;_-;_-* &quot;-&quot;??\ &quot;€&quot;_-;_-@_-"/>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5" formatCode="_-* #,##0\ _€_-;\-* #,##0\ _€_-;_-* &quot;-&quot;??\ _€_-;_-@_-"/>
      <fill>
        <patternFill patternType="solid">
          <fgColor indexed="64"/>
          <bgColor theme="0"/>
        </patternFill>
      </fill>
      <alignment horizontal="center" vertical="bottom"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65" formatCode="_-* #,##0\ _€_-;\-* #,##0\ _€_-;_-* &quot;-&quot;??\ _€_-;_-@_-"/>
      <fill>
        <patternFill patternType="solid">
          <fgColor indexed="64"/>
          <bgColor theme="0"/>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5" formatCode="_-* #,##0\ _€_-;\-* #,##0\ _€_-;_-* &quot;-&quot;??\ _€_-;_-@_-"/>
      <fill>
        <patternFill patternType="solid">
          <fgColor indexed="64"/>
          <bgColor theme="0"/>
        </patternFill>
      </fill>
      <alignment horizontal="center" vertical="bottom"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65" formatCode="_-* #,##0\ _€_-;\-* #,##0\ _€_-;_-* &quot;-&quot;??\ _€_-;_-@_-"/>
      <fill>
        <patternFill patternType="solid">
          <fgColor indexed="64"/>
          <bgColor theme="0"/>
        </patternFill>
      </fill>
      <alignment horizontal="center" vertical="bottom" textRotation="0" wrapText="0" indent="0" justifyLastLine="0" shrinkToFit="0" readingOrder="0"/>
    </dxf>
    <dxf>
      <numFmt numFmtId="35" formatCode="_-* #,##0.00\ _€_-;\-* #,##0.00\ _€_-;_-* &quot;-&quot;??\ _€_-;_-@_-"/>
      <fill>
        <patternFill patternType="solid">
          <fgColor indexed="64"/>
          <bgColor theme="0"/>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numFmt numFmtId="35" formatCode="_-* #,##0.00\ _€_-;\-* #,##0.00\ _€_-;_-* &quot;-&quot;??\ _€_-;_-@_-"/>
      <fill>
        <patternFill patternType="solid">
          <fgColor indexed="64"/>
          <bgColor theme="0"/>
        </patternFill>
      </fill>
      <alignment horizontal="center" vertical="bottom" textRotation="0" wrapText="0" indent="0" justifyLastLine="0" shrinkToFit="0" readingOrder="0"/>
    </dxf>
    <dxf>
      <numFmt numFmtId="35" formatCode="_-* #,##0.00\ _€_-;\-* #,##0.00\ _€_-;_-* &quot;-&quot;??\ _€_-;_-@_-"/>
      <fill>
        <patternFill patternType="solid">
          <fgColor indexed="64"/>
          <bgColor theme="0"/>
        </patternFill>
      </fill>
      <alignment horizontal="center" vertical="bottom" textRotation="0" wrapText="0" indent="0" justifyLastLine="0" shrinkToFit="0" readingOrder="0"/>
      <border diagonalUp="0" diagonalDown="0" outline="0">
        <left/>
        <right/>
        <top style="thin">
          <color indexed="64"/>
        </top>
        <bottom style="thin">
          <color indexed="64"/>
        </bottom>
      </border>
    </dxf>
    <dxf>
      <numFmt numFmtId="35" formatCode="_-* #,##0.00\ _€_-;\-* #,##0.00\ _€_-;_-* &quot;-&quot;??\ _€_-;_-@_-"/>
      <fill>
        <patternFill patternType="solid">
          <fgColor indexed="64"/>
          <bgColor theme="0"/>
        </patternFill>
      </fill>
      <alignment horizontal="center" vertical="bottom" textRotation="0" wrapText="0" indent="0" justifyLastLine="0" shrinkToFit="0" readingOrder="0"/>
    </dxf>
    <dxf>
      <numFmt numFmtId="35" formatCode="_-* #,##0.00\ _€_-;\-* #,##0.00\ _€_-;_-* &quot;-&quot;??\ _€_-;_-@_-"/>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numFmt numFmtId="35" formatCode="_-* #,##0.00\ _€_-;\-* #,##0.00\ _€_-;_-* &quot;-&quot;??\ _€_-;_-@_-"/>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bottom/>
        <vertical/>
        <horizontal/>
      </border>
    </dxf>
    <dxf>
      <fill>
        <patternFill patternType="solid">
          <fgColor indexed="64"/>
          <bgColor theme="0"/>
        </patternFill>
      </fill>
      <alignment horizontal="center" vertical="bottom" textRotation="0" wrapText="0" indent="0" justifyLastLine="0" shrinkToFit="0" readingOrder="0"/>
      <border diagonalUp="0" diagonalDown="0" outline="0">
        <left/>
        <right/>
        <top style="thin">
          <color indexed="64"/>
        </top>
        <bottom style="thin">
          <color indexed="64"/>
        </bottom>
      </border>
    </dxf>
    <dxf>
      <numFmt numFmtId="0" formatCode="General"/>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border diagonalUp="0" diagonalDown="0" outline="0">
        <left/>
        <right/>
        <top style="thin">
          <color indexed="64"/>
        </top>
        <bottom style="thin">
          <color indexed="64"/>
        </bottom>
      </border>
    </dxf>
    <dxf>
      <numFmt numFmtId="0" formatCode="General"/>
      <fill>
        <patternFill patternType="solid">
          <fgColor indexed="64"/>
          <bgColor theme="0"/>
        </patternFill>
      </fill>
      <alignment horizontal="center" vertical="bottom" textRotation="0" wrapText="0" indent="0" justifyLastLine="0" shrinkToFit="0" readingOrder="0"/>
    </dxf>
    <dxf>
      <fill>
        <patternFill patternType="solid">
          <fgColor indexed="64"/>
          <bgColor theme="0"/>
        </patternFill>
      </fill>
      <alignment horizontal="center" vertical="bottom" textRotation="0" wrapText="0" indent="0" justifyLastLine="0" shrinkToFit="0" readingOrder="0"/>
      <border diagonalUp="0" diagonalDown="0" outline="0">
        <left/>
        <right/>
        <top style="thin">
          <color indexed="64"/>
        </top>
        <bottom style="thin">
          <color indexed="64"/>
        </bottom>
      </border>
    </dxf>
    <dxf>
      <numFmt numFmtId="0" formatCode="General"/>
      <fill>
        <patternFill patternType="solid">
          <fgColor indexed="64"/>
          <bgColor theme="0"/>
        </patternFill>
      </fill>
      <alignment horizontal="center" vertical="bottom" textRotation="0" wrapText="0" indent="0" justifyLastLine="0" shrinkToFit="0" readingOrder="0"/>
      <border diagonalUp="0" diagonalDown="0">
        <left/>
        <right/>
        <top style="thin">
          <color auto="1"/>
        </top>
        <bottom style="thin">
          <color auto="1"/>
        </bottom>
      </border>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auto="1"/>
        </top>
        <bottom style="thin">
          <color auto="1"/>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fill>
        <patternFill patternType="solid">
          <fgColor indexed="64"/>
          <bgColor theme="0"/>
        </patternFill>
      </fill>
      <alignment horizontal="center"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0"/>
        <color theme="0"/>
        <name val="Arial"/>
        <scheme val="none"/>
      </font>
      <fill>
        <patternFill patternType="solid">
          <fgColor indexed="64"/>
          <bgColor rgb="FF002060"/>
        </patternFill>
      </fill>
      <alignment horizontal="center" vertical="center" textRotation="0" wrapText="1" indent="0" justifyLastLine="0" shrinkToFit="0" readingOrder="0"/>
    </dxf>
    <dxf>
      <fill>
        <patternFill>
          <bgColor theme="0" tint="-0.34998626667073579"/>
        </patternFill>
      </fill>
    </dxf>
    <dxf>
      <alignment horizontal="center" vertical="bottom" textRotation="0" wrapText="0" indent="0" justifyLastLine="0" shrinkToFit="0" readingOrder="0"/>
    </dxf>
    <dxf>
      <alignment horizontal="center" vertical="bottom"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border>
        <bottom style="thin">
          <color indexed="64"/>
        </bottom>
      </border>
    </dxf>
    <dxf>
      <font>
        <strike val="0"/>
        <outline val="0"/>
        <shadow val="0"/>
        <u val="none"/>
        <vertAlign val="baseline"/>
        <sz val="10"/>
        <color theme="0"/>
        <name val="Arial"/>
        <scheme val="none"/>
      </font>
      <fill>
        <patternFill patternType="solid">
          <fgColor indexed="64"/>
          <bgColor rgb="FF002060"/>
        </patternFill>
      </fill>
      <border diagonalUp="0" diagonalDown="0" outline="0">
        <left/>
        <right/>
        <top/>
        <bottom/>
      </border>
    </dxf>
    <dxf>
      <border outline="0">
        <left style="thin">
          <color theme="4" tint="0.39997558519241921"/>
        </left>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theme="0"/>
        <name val="Arial"/>
        <scheme val="none"/>
      </font>
      <fill>
        <patternFill patternType="solid">
          <fgColor indexed="64"/>
          <bgColor rgb="FF002060"/>
        </patternFill>
      </fill>
      <alignment horizontal="center"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rgb="FF000000"/>
        <name val="Calibri"/>
        <scheme val="minor"/>
      </font>
      <fill>
        <patternFill patternType="none">
          <fgColor theme="4" tint="0.79998168889431442"/>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Arial"/>
        <scheme val="none"/>
      </font>
      <fill>
        <patternFill patternType="none">
          <fgColor theme="4" tint="0.79998168889431442"/>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0"/>
        <color theme="1"/>
        <name val="Arial"/>
        <scheme val="none"/>
      </font>
      <fill>
        <patternFill patternType="none">
          <fgColor indexed="64"/>
          <bgColor indexed="65"/>
        </patternFill>
      </fill>
      <alignment horizontal="general" vertical="center"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0"/>
        <name val="Arial"/>
        <scheme val="none"/>
      </font>
      <fill>
        <patternFill patternType="solid">
          <fgColor indexed="64"/>
          <bgColor rgb="FF002060"/>
        </patternFill>
      </fill>
      <border diagonalUp="0" diagonalDown="0">
        <left/>
        <right/>
        <top/>
        <bottom/>
        <vertical/>
        <horizontal/>
      </border>
    </dxf>
    <dxf>
      <fill>
        <patternFill>
          <bgColor theme="0" tint="-0.499984740745262"/>
        </patternFill>
      </fill>
    </dxf>
    <dxf>
      <fill>
        <patternFill>
          <bgColor theme="0" tint="-0.34998626667073579"/>
        </patternFill>
      </fill>
    </dxf>
    <dxf>
      <fill>
        <patternFill>
          <bgColor theme="0" tint="-0.34998626667073579"/>
        </patternFill>
      </fill>
    </dxf>
    <dxf>
      <fill>
        <patternFill>
          <bgColor theme="0" tint="-0.499984740745262"/>
        </patternFill>
      </fill>
    </dxf>
  </dxfs>
  <tableStyles count="0" defaultTableStyle="TableStyleMedium2" defaultPivotStyle="PivotStyleLight16"/>
  <colors>
    <mruColors>
      <color rgb="FFE87C7C"/>
      <color rgb="FF8214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kspaces.eurad.ad.pwcinternal.com/ws/WS60074932/Documents/03_Workspace%20ZIB/AP5_IT-Vertragsmanagement/20180706_Vertragsmanagement_TooL_V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E105912/Documents/Projekte/ZIB/Test_VM-Tool/Testumgebung_VM/20180817_Vertragsmanagement_TooL_V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orkspaces.eurad.ad.pwcinternal.com/s.mertens-tietze/Bibliothek/Cockpit/20180217_Cockpit_ZIB_Tabellen_KW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1"/>
      <sheetName val="20180706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33">
          <cell r="A33" t="str">
            <v>in Absprache mit SB</v>
          </cell>
        </row>
        <row r="34">
          <cell r="A34" t="str">
            <v>in Neuauschreibung</v>
          </cell>
        </row>
        <row r="35">
          <cell r="A35" t="str">
            <v>Bedarf weggefallen</v>
          </cell>
        </row>
        <row r="36">
          <cell r="A36" t="str">
            <v>keine Aktivität</v>
          </cell>
        </row>
      </sheetData>
      <sheetData sheetId="26"/>
      <sheetData sheetId="27"/>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20180817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19">
          <cell r="E19" t="str">
            <v>Schlechtleistung</v>
          </cell>
        </row>
        <row r="20">
          <cell r="E20" t="str">
            <v>Sonstige</v>
          </cell>
        </row>
        <row r="23">
          <cell r="E23" t="str">
            <v>Offen</v>
          </cell>
        </row>
        <row r="24">
          <cell r="E24" t="str">
            <v>Gelöst</v>
          </cell>
        </row>
        <row r="25">
          <cell r="E25" t="str">
            <v>Eskaliert</v>
          </cell>
        </row>
        <row r="29">
          <cell r="E29" t="str">
            <v>ZIB 12</v>
          </cell>
        </row>
        <row r="30">
          <cell r="E30" t="str">
            <v>ZIB 13</v>
          </cell>
        </row>
        <row r="44">
          <cell r="A44" t="str">
            <v>Beratervertrag</v>
          </cell>
        </row>
        <row r="46">
          <cell r="A46" t="str">
            <v>Verwaltung</v>
          </cell>
        </row>
      </sheetData>
      <sheetData sheetId="26"/>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IB--&gt;"/>
      <sheetName val="Vergaben ZIB12"/>
      <sheetName val="Vergaben ZIB13"/>
      <sheetName val="Verfahrensliste ZIB 12"/>
      <sheetName val="Verfahrensliste ZIB 13"/>
      <sheetName val="Vergaben ZIB"/>
      <sheetName val="lfd. Bedarfserhebungen ZIB"/>
      <sheetName val="BA ZIB Rückg. Gründe"/>
      <sheetName val="Kundenanfragen ZIB"/>
      <sheetName val="Sonderthemen ZIB"/>
      <sheetName val="IT-Unterstützung ZIB "/>
      <sheetName val="RV ZIB je Monat"/>
      <sheetName val="Text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Beschreibung unvollständig</v>
          </cell>
        </row>
        <row r="6">
          <cell r="B6" t="str">
            <v>nicht bündelungsfähig</v>
          </cell>
        </row>
        <row r="7">
          <cell r="B7" t="str">
            <v>Produkt/Leistung bereits im KdB abrufbar</v>
          </cell>
        </row>
        <row r="8">
          <cell r="B8" t="str">
            <v>kurzfristiger Bedarf, Lieferbarkeit zum Termin nicht möglich</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BT" displayName="BT" ref="A1:C52" totalsRowShown="0" headerRowDxfId="61" tableBorderDxfId="60">
  <autoFilter ref="A1:C52" xr:uid="{00000000-0009-0000-0100-000005000000}"/>
  <tableColumns count="3">
    <tableColumn id="3" xr3:uid="{00000000-0010-0000-0000-000003000000}" name="Ressort" dataDxfId="59"/>
    <tableColumn id="1" xr3:uid="{00000000-0010-0000-0000-000001000000}" name="BT_ID" dataDxfId="58"/>
    <tableColumn id="2" xr3:uid="{00000000-0010-0000-0000-000002000000}" name="Bedarfsträger" dataDxfId="57"/>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ieferanten" displayName="Lieferanten" ref="A1:M3" totalsRowShown="0" headerRowDxfId="56" tableBorderDxfId="55">
  <autoFilter ref="A1:M3" xr:uid="{00000000-0009-0000-0100-000002000000}"/>
  <sortState ref="B2:D5">
    <sortCondition ref="B1:B5"/>
  </sortState>
  <tableColumns count="13">
    <tableColumn id="2" xr3:uid="{00000000-0010-0000-0100-000002000000}" name="Lieferantenrolle"/>
    <tableColumn id="1" xr3:uid="{00000000-0010-0000-0100-000001000000}" name="L_ID"/>
    <tableColumn id="3" xr3:uid="{00000000-0010-0000-0100-000003000000}" name="Lieferantenbezeichnung"/>
    <tableColumn id="4" xr3:uid="{00000000-0010-0000-0100-000004000000}" name="Firmenname"/>
    <tableColumn id="5" xr3:uid="{00000000-0010-0000-0100-000005000000}" name="HRG Nummer"/>
    <tableColumn id="6" xr3:uid="{00000000-0010-0000-0100-000006000000}" name="Tätigkeitsfeld"/>
    <tableColumn id="7" xr3:uid="{00000000-0010-0000-0100-000007000000}" name="Email Allgemein"/>
    <tableColumn id="8" xr3:uid="{00000000-0010-0000-0100-000008000000}" name="Telefon Allgemein"/>
    <tableColumn id="9" xr3:uid="{00000000-0010-0000-0100-000009000000}" name="Straße"/>
    <tableColumn id="10" xr3:uid="{00000000-0010-0000-0100-00000A000000}" name="Hausnummer"/>
    <tableColumn id="11" xr3:uid="{00000000-0010-0000-0100-00000B000000}" name="Postleitzahl"/>
    <tableColumn id="12" xr3:uid="{00000000-0010-0000-0100-00000C000000}" name="Stadt"/>
    <tableColumn id="13" xr3:uid="{00000000-0010-0000-0100-00000D000000}" name="Land"/>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Preisstufen" displayName="Preisstufen" ref="A1:D2" totalsRowShown="0" headerRowDxfId="54" headerRowBorderDxfId="53" tableBorderDxfId="52">
  <autoFilter ref="A1:D2" xr:uid="{00000000-0009-0000-0100-000004000000}"/>
  <tableColumns count="4">
    <tableColumn id="1" xr3:uid="{00000000-0010-0000-0200-000001000000}" name="Preisstufe" dataDxfId="51"/>
    <tableColumn id="4" xr3:uid="{00000000-0010-0000-0200-000004000000}" name="Stufenbezeichnung" dataDxfId="50"/>
    <tableColumn id="2" xr3:uid="{00000000-0010-0000-0200-000002000000}" name="Netto"/>
    <tableColumn id="3" xr3:uid="{00000000-0010-0000-0200-000003000000}" name="Brutto"/>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Ressorts" displayName="Ressorts" ref="A9:V30" headerRowDxfId="48" dataDxfId="46" headerRowBorderDxfId="47" tableBorderDxfId="45" totalsRowBorderDxfId="44">
  <autoFilter ref="A9:V30" xr:uid="{00000000-0009-0000-0100-000003000000}"/>
  <tableColumns count="22">
    <tableColumn id="1" xr3:uid="{00000000-0010-0000-0300-000001000000}" name="Ressort" totalsRowLabel="Gesamt" dataDxfId="43" totalsRowDxfId="42"/>
    <tableColumn id="3" xr3:uid="{00000000-0010-0000-0300-000003000000}" name="RV_ID" dataDxfId="41" totalsRowDxfId="40">
      <calculatedColumnFormula>RV_ID</calculatedColumnFormula>
    </tableColumn>
    <tableColumn id="5" xr3:uid="{00000000-0010-0000-0300-000005000000}" name="L_ID (Berichtender Lieferant)" dataDxfId="39" totalsRowDxfId="38">
      <calculatedColumnFormula>L_Haupt_ID</calculatedColumnFormula>
    </tableColumn>
    <tableColumn id="7" xr3:uid="{00000000-0010-0000-0300-000007000000}" name="RV-Bezeichnung" dataDxfId="37" totalsRowDxfId="36">
      <calculatedColumnFormula>RV_Bezeichnung</calculatedColumnFormula>
    </tableColumn>
    <tableColumn id="9" xr3:uid="{00000000-0010-0000-0300-000009000000}" name="PT angefragt (bei Beraterverträgen)" totalsRowFunction="sum" dataDxfId="35" totalsRowDxfId="34">
      <calculatedColumnFormula>SUMIF(EA_Tabelle!$G$21:$G$1020,$A10,EA_Tabelle!$U$21:$U$1020)</calculatedColumnFormula>
    </tableColumn>
    <tableColumn id="10" xr3:uid="{00000000-0010-0000-0300-00000A000000}" name="Volumen angefragt (EUR) / netto" totalsRowFunction="sum" dataDxfId="33" totalsRowDxfId="32">
      <calculatedColumnFormula>SUMIF(EA_Tabelle!$G$21:$G$1020,$A10,EA_Tabelle!$W$21:$W$1020)</calculatedColumnFormula>
    </tableColumn>
    <tableColumn id="11" xr3:uid="{00000000-0010-0000-0300-00000B000000}" name="Volumen angefragt (EUR) / brutto" totalsRowFunction="sum" dataDxfId="31" totalsRowDxfId="30">
      <calculatedColumnFormula>SUMIF(EA_Tabelle!$G$21:$G$1020,$A10,EA_Tabelle!$X$21:$X$1020)</calculatedColumnFormula>
    </tableColumn>
    <tableColumn id="23" xr3:uid="{00000000-0010-0000-0300-000017000000}" name="Anzahl der Abrufe" totalsRowFunction="sum" dataDxfId="29" totalsRowDxfId="28">
      <calculatedColumnFormula array="1">SUM(--(FREQUENCY(IF(IFERROR(EA_Tabelle!$G$21:$G$1020=Ressorts[[#This Row],[Ressort]],0),MATCH(EA_Tabelle!$N$21:$N$1020,EA_Tabelle!$N$21:$N$1020,0)),ROW(EA_Tabelle!$N$21:$N$1020)-MIN(ROW(EA_Tabelle!$N$21:$N$1020))+1)&gt;0))</calculatedColumnFormula>
    </tableColumn>
    <tableColumn id="13" xr3:uid="{00000000-0010-0000-0300-00000D000000}" name="Bestellvolumen (Maßeinheiten)" totalsRowFunction="sum" dataDxfId="27" totalsRowDxfId="26">
      <calculatedColumnFormula>SUMIF(EA_Tabelle!$G$21:$G$1020,$A10,EA_Tabelle!$Y$21:$Y$1020)</calculatedColumnFormula>
    </tableColumn>
    <tableColumn id="12" xr3:uid="{00000000-0010-0000-0300-00000C000000}" name="Bestellvolumen (EUR) / netto" totalsRowFunction="sum" dataDxfId="25" totalsRowDxfId="24">
      <calculatedColumnFormula>SUMIF(EA_Tabelle!$G$21:$G$1020,$A10,EA_Tabelle!$AC$21:$AC$1020)</calculatedColumnFormula>
    </tableColumn>
    <tableColumn id="15" xr3:uid="{00000000-0010-0000-0300-00000F000000}" name="Bestellvolumen (EUR) / brutto" totalsRowFunction="sum" dataDxfId="23" totalsRowDxfId="22">
      <calculatedColumnFormula>SUMIF(EA_Tabelle!$G$21:$G$1020,$A10,EA_Tabelle!$AF$21:$AF$1020)</calculatedColumnFormula>
    </tableColumn>
    <tableColumn id="14" xr3:uid="{00000000-0010-0000-0300-00000E000000}" name="Volumen geleistet (Maßeinheiten)" totalsRowFunction="custom" dataDxfId="21" totalsRowDxfId="20">
      <calculatedColumnFormula>SUMIF(EA_Tabelle!$G$21:$G$1020,$A10,EA_Tabelle!$AM$21:$AM$1020)</calculatedColumnFormula>
      <totalsRowFormula>SUBTOTAL(109,Ressorts[Bestellvolumen (Maßeinheiten)])</totalsRowFormula>
    </tableColumn>
    <tableColumn id="16" xr3:uid="{00000000-0010-0000-0300-000010000000}" name="Volumen geleistet (EUR) / netto" totalsRowFunction="sum" dataDxfId="19" totalsRowDxfId="18">
      <calculatedColumnFormula>SUMIF(EA_Tabelle!$G$21:$G$1020,$A10,EA_Tabelle!$AN$21:$AN$1020)</calculatedColumnFormula>
    </tableColumn>
    <tableColumn id="17" xr3:uid="{00000000-0010-0000-0300-000011000000}" name="Volumen geleistet ink. Skonto (EUR) / netto" totalsRowFunction="sum" dataDxfId="17" totalsRowDxfId="16">
      <calculatedColumnFormula>SUMIF(EA_Tabelle!$G$21:$G$1020,$A10,EA_Tabelle!$AQ$21:$AQ$1020)</calculatedColumnFormula>
    </tableColumn>
    <tableColumn id="18" xr3:uid="{00000000-0010-0000-0300-000012000000}" name="Volumen geleistet (EUR) / brutto" totalsRowFunction="sum" dataDxfId="15" totalsRowDxfId="14">
      <calculatedColumnFormula>SUMIF(EA_Tabelle!$G$21:$G$1020,$A10,EA_Tabelle!$AO$21:$AO$1020)</calculatedColumnFormula>
    </tableColumn>
    <tableColumn id="19" xr3:uid="{00000000-0010-0000-0300-000013000000}" name="Volumen geleistet ink. Skonto (EUR) / brutto" totalsRowFunction="sum" dataDxfId="13" totalsRowDxfId="12">
      <calculatedColumnFormula>SUMIF(EA_Tabelle!$G$21:$G$1020,$A10,EA_Tabelle!$AR$21:$AR$1020)</calculatedColumnFormula>
    </tableColumn>
    <tableColumn id="22" xr3:uid="{00000000-0010-0000-0300-000016000000}" name="Volumen geblockt (Maßeinheiten)" totalsRowFunction="sum" dataDxfId="11" totalsRowDxfId="10">
      <calculatedColumnFormula>SUMIF(EA_Tabelle!$G$21:$G$1020,$A10,EA_Tabelle!$AS$21:$AS$1020)</calculatedColumnFormula>
    </tableColumn>
    <tableColumn id="20" xr3:uid="{00000000-0010-0000-0300-000014000000}" name="Volumen geblockt (EUR) / netto" totalsRowFunction="sum" dataDxfId="9" totalsRowDxfId="8">
      <calculatedColumnFormula>SUMIF(EA_Tabelle!$G$21:$G$1020,$A10,EA_Tabelle!$AT$21:$AT$1020)</calculatedColumnFormula>
    </tableColumn>
    <tableColumn id="21" xr3:uid="{00000000-0010-0000-0300-000015000000}" name="Volumen geblockt (EUR) / brutto" totalsRowFunction="sum" dataDxfId="7" totalsRowDxfId="6">
      <calculatedColumnFormula>SUMIF(EA_Tabelle!$G$21:$G$1020,$A10,EA_Tabelle!$AU$21:$AU$1020)</calculatedColumnFormula>
    </tableColumn>
    <tableColumn id="6" xr3:uid="{00000000-0010-0000-0300-000006000000}" name="Beginn des Berichtszeitraums" totalsRowFunction="average" dataDxfId="5" totalsRowDxfId="4">
      <calculatedColumnFormula>EA_Tabelle!$N$10</calculatedColumnFormula>
    </tableColumn>
    <tableColumn id="2" xr3:uid="{00000000-0010-0000-0300-000002000000}" name="Ende des Berichtszeitraums" totalsRowFunction="average" dataDxfId="3" totalsRowDxfId="2">
      <calculatedColumnFormula>EA_Tabelle!$P$10</calculatedColumnFormula>
    </tableColumn>
    <tableColumn id="4" xr3:uid="{00000000-0010-0000-0300-000004000000}" name="Berichtsnummer" totalsRowFunction="average" dataDxfId="1" totalsRowDxfId="0">
      <calculatedColumnFormula>EA_Tabelle!$S$10</calculatedColumnFormula>
    </tableColumn>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ZIB@bescha.bund.de" TargetMode="External"/><Relationship Id="rId1" Type="http://schemas.openxmlformats.org/officeDocument/2006/relationships/hyperlink" Target="mailto:ZIB@bescha.bund.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tabColor theme="3"/>
  </sheetPr>
  <dimension ref="A1:AG52"/>
  <sheetViews>
    <sheetView showGridLines="0" tabSelected="1" showWhiteSpace="0" zoomScale="70" zoomScaleNormal="70" workbookViewId="0"/>
  </sheetViews>
  <sheetFormatPr baseColWidth="10" defaultColWidth="0" defaultRowHeight="12.45" zeroHeight="1" x14ac:dyDescent="0.3"/>
  <cols>
    <col min="1" max="1" width="9.15234375" style="1" customWidth="1"/>
    <col min="2" max="2" width="6.69140625" style="1" customWidth="1"/>
    <col min="3" max="16" width="9.3046875" style="1" customWidth="1"/>
    <col min="17" max="18" width="6.69140625" style="1" customWidth="1"/>
    <col min="19" max="32" width="9.3046875" style="1" customWidth="1"/>
    <col min="33" max="33" width="6.69140625" style="1" customWidth="1"/>
    <col min="34" max="16384" width="9.15234375" style="1" hidden="1"/>
  </cols>
  <sheetData>
    <row r="1" spans="1:32" ht="27" customHeight="1" x14ac:dyDescent="0.3">
      <c r="A1" s="2"/>
      <c r="B1" s="2"/>
      <c r="C1" s="2"/>
      <c r="D1" s="2"/>
      <c r="E1" s="2"/>
      <c r="F1" s="2"/>
      <c r="G1" s="2"/>
      <c r="H1" s="2"/>
      <c r="I1" s="2"/>
      <c r="J1" s="2"/>
      <c r="K1" s="2"/>
      <c r="L1" s="2"/>
      <c r="M1" s="2"/>
      <c r="N1" s="2"/>
      <c r="O1" s="2"/>
      <c r="P1" s="2"/>
      <c r="Q1" s="2"/>
      <c r="R1" s="2"/>
      <c r="S1" s="2"/>
      <c r="T1" s="2"/>
      <c r="U1" s="2"/>
      <c r="V1" s="2"/>
      <c r="W1" s="2"/>
    </row>
    <row r="2" spans="1:32" ht="30" customHeight="1" x14ac:dyDescent="0.3">
      <c r="A2" s="2"/>
      <c r="B2" s="2"/>
      <c r="C2" s="162" t="s">
        <v>188</v>
      </c>
      <c r="D2" s="2"/>
      <c r="E2" s="2"/>
      <c r="F2" s="2"/>
      <c r="G2" s="2"/>
      <c r="H2" s="2"/>
      <c r="I2" s="2"/>
      <c r="J2" s="2"/>
      <c r="K2" s="2"/>
      <c r="L2" s="2"/>
      <c r="M2" s="2"/>
      <c r="N2" s="2"/>
      <c r="O2" s="2"/>
      <c r="P2" s="2"/>
      <c r="T2" s="169" t="s">
        <v>206</v>
      </c>
      <c r="U2" s="170"/>
      <c r="V2" s="170"/>
      <c r="W2" s="170"/>
      <c r="X2" s="170"/>
      <c r="Y2" s="170"/>
      <c r="Z2" s="170"/>
      <c r="AA2" s="170"/>
      <c r="AB2" s="170"/>
      <c r="AC2" s="170"/>
      <c r="AD2" s="170"/>
      <c r="AE2" s="170"/>
      <c r="AF2" s="170"/>
    </row>
    <row r="3" spans="1:32" x14ac:dyDescent="0.3">
      <c r="A3" s="2"/>
      <c r="B3" s="2"/>
      <c r="C3" s="2"/>
      <c r="D3" s="2"/>
      <c r="E3" s="2"/>
      <c r="F3" s="2"/>
      <c r="G3" s="2"/>
      <c r="H3" s="2"/>
      <c r="I3" s="2"/>
      <c r="J3" s="2"/>
      <c r="K3" s="2"/>
      <c r="L3" s="2"/>
      <c r="M3" s="2"/>
      <c r="N3" s="2"/>
      <c r="O3" s="2"/>
      <c r="P3" s="2"/>
      <c r="Q3" s="2"/>
      <c r="R3" s="2"/>
      <c r="S3" s="168"/>
      <c r="T3" s="168"/>
      <c r="U3" s="168"/>
      <c r="V3" s="168"/>
      <c r="W3" s="168"/>
      <c r="X3" s="168"/>
      <c r="Y3" s="168"/>
      <c r="Z3" s="168"/>
      <c r="AA3" s="168"/>
      <c r="AB3" s="168"/>
      <c r="AC3" s="168"/>
      <c r="AD3" s="168"/>
      <c r="AE3" s="168"/>
      <c r="AF3" s="168"/>
    </row>
    <row r="4" spans="1:32" ht="16.5" customHeight="1" x14ac:dyDescent="0.3">
      <c r="A4" s="2"/>
      <c r="B4" s="2"/>
      <c r="C4" s="160" t="s">
        <v>189</v>
      </c>
      <c r="D4" s="2"/>
      <c r="E4" s="2">
        <f>Hauptlieferant</f>
        <v>0</v>
      </c>
      <c r="F4" s="2"/>
      <c r="G4" s="2"/>
      <c r="H4" s="2"/>
      <c r="I4" s="2"/>
      <c r="J4" s="2"/>
      <c r="L4" s="2"/>
      <c r="M4" s="2"/>
      <c r="N4" s="2"/>
      <c r="O4" s="2"/>
      <c r="P4" s="2"/>
      <c r="Q4" s="2"/>
      <c r="R4" s="2"/>
      <c r="S4" s="168"/>
      <c r="T4" s="175" t="s">
        <v>211</v>
      </c>
      <c r="U4" s="215" t="s">
        <v>237</v>
      </c>
      <c r="V4" s="173"/>
      <c r="W4" s="172"/>
      <c r="X4" s="168"/>
      <c r="Y4" s="171" t="s">
        <v>208</v>
      </c>
      <c r="Z4" s="172"/>
      <c r="AA4" s="221" t="s">
        <v>227</v>
      </c>
      <c r="AB4" s="221"/>
      <c r="AC4" s="221"/>
      <c r="AD4" s="221"/>
      <c r="AE4" s="168"/>
      <c r="AF4" s="168"/>
    </row>
    <row r="5" spans="1:32" x14ac:dyDescent="0.3">
      <c r="A5" s="2"/>
      <c r="B5" s="2"/>
      <c r="C5" s="160"/>
      <c r="D5" s="2"/>
      <c r="E5" s="2"/>
      <c r="F5" s="2"/>
      <c r="G5" s="2"/>
      <c r="H5" s="2"/>
      <c r="I5" s="2"/>
      <c r="J5" s="2"/>
      <c r="K5" s="2"/>
      <c r="L5" s="2"/>
      <c r="M5" s="2"/>
      <c r="N5" s="2"/>
      <c r="O5" s="2"/>
      <c r="P5" s="2"/>
      <c r="Q5" s="2"/>
      <c r="R5" s="2"/>
      <c r="S5" s="168"/>
      <c r="T5" s="175" t="s">
        <v>207</v>
      </c>
      <c r="U5" s="174" t="s">
        <v>236</v>
      </c>
      <c r="V5" s="173"/>
      <c r="W5" s="172"/>
      <c r="X5" s="168"/>
      <c r="Y5" s="171" t="s">
        <v>209</v>
      </c>
      <c r="Z5" s="172"/>
      <c r="AA5" s="221" t="s">
        <v>228</v>
      </c>
      <c r="AB5" s="221"/>
      <c r="AC5" s="221"/>
      <c r="AD5" s="221"/>
      <c r="AE5" s="168"/>
      <c r="AF5" s="168"/>
    </row>
    <row r="6" spans="1:32" x14ac:dyDescent="0.3">
      <c r="A6" s="2"/>
      <c r="B6" s="2"/>
      <c r="C6" s="160" t="s">
        <v>190</v>
      </c>
      <c r="D6" s="2"/>
      <c r="E6" s="2" t="str">
        <f>RV_ID&amp;": "&amp;RV_Bezeichnung</f>
        <v xml:space="preserve">: </v>
      </c>
      <c r="F6" s="2"/>
      <c r="G6" s="2"/>
      <c r="H6" s="2"/>
      <c r="I6" s="2"/>
      <c r="J6" s="2"/>
      <c r="K6" s="2"/>
      <c r="L6" s="2"/>
      <c r="M6" s="2"/>
      <c r="N6" s="2"/>
      <c r="O6" s="2"/>
      <c r="P6" s="2"/>
      <c r="Q6" s="2"/>
      <c r="R6" s="2"/>
      <c r="S6" s="168"/>
      <c r="X6" s="168"/>
      <c r="Y6" s="171" t="s">
        <v>210</v>
      </c>
      <c r="Z6" s="172"/>
      <c r="AA6" s="221">
        <v>53119</v>
      </c>
      <c r="AB6" s="221"/>
      <c r="AC6" s="221"/>
      <c r="AD6" s="221"/>
      <c r="AE6" s="168"/>
      <c r="AF6" s="168"/>
    </row>
    <row r="7" spans="1:32" x14ac:dyDescent="0.3">
      <c r="A7" s="2"/>
      <c r="B7" s="2"/>
      <c r="C7" s="2"/>
      <c r="D7" s="2"/>
      <c r="E7" s="2"/>
      <c r="F7" s="2"/>
      <c r="G7" s="2"/>
      <c r="H7" s="2"/>
      <c r="I7" s="2"/>
      <c r="J7" s="2"/>
      <c r="K7" s="2"/>
      <c r="L7" s="2"/>
      <c r="M7" s="2"/>
      <c r="N7" s="2"/>
      <c r="O7" s="2"/>
      <c r="P7" s="2"/>
      <c r="Q7" s="2"/>
      <c r="R7" s="2"/>
      <c r="S7" s="168"/>
      <c r="T7" s="168"/>
      <c r="U7" s="168"/>
      <c r="V7" s="168"/>
      <c r="W7" s="168"/>
      <c r="X7" s="168"/>
      <c r="Y7" s="168"/>
      <c r="Z7" s="168"/>
      <c r="AA7" s="168"/>
      <c r="AB7" s="168"/>
      <c r="AC7" s="168"/>
      <c r="AD7" s="168"/>
      <c r="AE7" s="168"/>
      <c r="AF7" s="168"/>
    </row>
    <row r="8" spans="1:32" x14ac:dyDescent="0.3">
      <c r="A8" s="2"/>
      <c r="B8" s="2"/>
      <c r="C8" s="2"/>
      <c r="D8" s="2"/>
      <c r="E8" s="2"/>
      <c r="F8" s="2"/>
      <c r="G8" s="2"/>
      <c r="H8" s="2"/>
      <c r="I8" s="2"/>
      <c r="J8" s="2"/>
      <c r="K8" s="2"/>
      <c r="L8" s="2"/>
      <c r="M8" s="2"/>
      <c r="N8" s="2"/>
      <c r="O8" s="2"/>
      <c r="P8" s="2"/>
      <c r="Q8" s="2"/>
      <c r="R8" s="2"/>
      <c r="S8" s="168"/>
      <c r="T8" s="168"/>
      <c r="U8" s="168"/>
      <c r="V8" s="168"/>
      <c r="W8" s="168"/>
      <c r="X8" s="168"/>
      <c r="Y8" s="168"/>
      <c r="Z8" s="168"/>
      <c r="AA8" s="168"/>
      <c r="AB8" s="168"/>
      <c r="AC8" s="168"/>
      <c r="AD8" s="168"/>
      <c r="AE8" s="168"/>
      <c r="AF8" s="168"/>
    </row>
    <row r="9" spans="1:32" ht="15.45" x14ac:dyDescent="0.4">
      <c r="A9" s="2"/>
      <c r="B9" s="2"/>
      <c r="C9" s="161" t="s">
        <v>197</v>
      </c>
      <c r="D9" s="2"/>
      <c r="E9" s="2"/>
      <c r="F9" s="2"/>
      <c r="G9" s="2"/>
      <c r="H9" s="2"/>
      <c r="I9" s="2"/>
      <c r="J9" s="2"/>
      <c r="K9" s="2"/>
      <c r="L9" s="2"/>
      <c r="M9" s="2"/>
      <c r="N9" s="2"/>
      <c r="O9" s="2"/>
      <c r="P9" s="2"/>
      <c r="Q9" s="2"/>
      <c r="R9" s="2"/>
      <c r="S9" s="2"/>
      <c r="T9" s="2"/>
      <c r="U9" s="2"/>
      <c r="V9" s="2"/>
      <c r="W9" s="2"/>
    </row>
    <row r="10" spans="1:32" x14ac:dyDescent="0.3">
      <c r="A10" s="2"/>
      <c r="B10" s="2"/>
      <c r="C10" s="2"/>
      <c r="D10" s="2"/>
      <c r="E10" s="2"/>
      <c r="F10" s="2"/>
      <c r="G10" s="2"/>
      <c r="H10" s="2"/>
      <c r="I10" s="2"/>
      <c r="J10" s="2"/>
      <c r="K10" s="2"/>
      <c r="L10" s="2"/>
      <c r="M10" s="2"/>
      <c r="N10" s="2"/>
      <c r="O10" s="2"/>
      <c r="P10" s="2"/>
      <c r="Q10" s="2"/>
      <c r="R10" s="2"/>
      <c r="S10" s="2"/>
      <c r="T10" s="2"/>
      <c r="U10" s="2"/>
      <c r="V10" s="2"/>
      <c r="W10" s="2"/>
    </row>
    <row r="11" spans="1:32" x14ac:dyDescent="0.3">
      <c r="A11" s="2"/>
      <c r="B11" s="2"/>
      <c r="C11" s="166" t="s">
        <v>198</v>
      </c>
      <c r="D11" s="167"/>
      <c r="E11" s="167"/>
      <c r="F11" s="167"/>
      <c r="G11" s="167"/>
      <c r="H11" s="167"/>
      <c r="I11" s="167"/>
      <c r="J11" s="167"/>
      <c r="K11" s="167"/>
      <c r="L11" s="167"/>
      <c r="M11" s="167"/>
      <c r="N11" s="167"/>
      <c r="O11" s="167"/>
      <c r="P11" s="167"/>
      <c r="Q11" s="2"/>
      <c r="R11" s="2"/>
      <c r="S11" s="166" t="s">
        <v>201</v>
      </c>
      <c r="T11" s="167"/>
      <c r="U11" s="167"/>
      <c r="V11" s="167"/>
      <c r="W11" s="167"/>
      <c r="X11" s="167"/>
      <c r="Y11" s="167"/>
      <c r="Z11" s="167"/>
      <c r="AA11" s="167"/>
      <c r="AB11" s="167"/>
      <c r="AC11" s="167"/>
      <c r="AD11" s="167"/>
      <c r="AE11" s="167"/>
      <c r="AF11" s="167"/>
    </row>
    <row r="12" spans="1:32" x14ac:dyDescent="0.3">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row>
    <row r="13" spans="1:32" ht="57.75" customHeight="1" x14ac:dyDescent="0.3">
      <c r="A13" s="2"/>
      <c r="B13" s="2"/>
      <c r="C13" s="163" t="s">
        <v>192</v>
      </c>
      <c r="D13" s="220" t="s">
        <v>216</v>
      </c>
      <c r="E13" s="220"/>
      <c r="F13" s="220"/>
      <c r="G13" s="220"/>
      <c r="H13" s="220"/>
      <c r="I13" s="220"/>
      <c r="J13" s="220"/>
      <c r="K13" s="220"/>
      <c r="L13" s="220"/>
      <c r="M13" s="220"/>
      <c r="N13" s="220"/>
      <c r="O13" s="220"/>
      <c r="P13" s="220"/>
      <c r="Q13" s="2"/>
      <c r="R13" s="2"/>
      <c r="S13" s="163" t="s">
        <v>192</v>
      </c>
      <c r="T13" s="220" t="s">
        <v>202</v>
      </c>
      <c r="U13" s="220"/>
      <c r="V13" s="220"/>
      <c r="W13" s="220"/>
      <c r="X13" s="220"/>
      <c r="Y13" s="220"/>
      <c r="Z13" s="220"/>
      <c r="AA13" s="220"/>
      <c r="AB13" s="220"/>
      <c r="AC13" s="220"/>
      <c r="AD13" s="220"/>
      <c r="AE13" s="220"/>
      <c r="AF13" s="220"/>
    </row>
    <row r="14" spans="1:32" ht="39.75" customHeight="1" x14ac:dyDescent="0.3">
      <c r="A14" s="2"/>
      <c r="B14" s="2"/>
      <c r="C14" s="163" t="s">
        <v>193</v>
      </c>
      <c r="D14" s="220" t="s">
        <v>195</v>
      </c>
      <c r="E14" s="220"/>
      <c r="F14" s="220"/>
      <c r="G14" s="220"/>
      <c r="H14" s="220"/>
      <c r="I14" s="220"/>
      <c r="J14" s="220"/>
      <c r="K14" s="220"/>
      <c r="L14" s="220"/>
      <c r="M14" s="220"/>
      <c r="N14" s="220"/>
      <c r="O14" s="220"/>
      <c r="P14" s="220"/>
      <c r="Q14" s="2"/>
      <c r="R14" s="2"/>
      <c r="S14" s="163" t="s">
        <v>193</v>
      </c>
      <c r="T14" s="220" t="s">
        <v>217</v>
      </c>
      <c r="U14" s="220"/>
      <c r="V14" s="220"/>
      <c r="W14" s="220"/>
      <c r="X14" s="220"/>
      <c r="Y14" s="220"/>
      <c r="Z14" s="220"/>
      <c r="AA14" s="220"/>
      <c r="AB14" s="220"/>
      <c r="AC14" s="220"/>
      <c r="AD14" s="220"/>
      <c r="AE14" s="220"/>
      <c r="AF14" s="220"/>
    </row>
    <row r="15" spans="1:32" ht="45" customHeight="1" x14ac:dyDescent="0.3">
      <c r="A15" s="2"/>
      <c r="B15" s="2"/>
      <c r="C15" s="163" t="s">
        <v>194</v>
      </c>
      <c r="D15" s="220" t="s">
        <v>196</v>
      </c>
      <c r="E15" s="220"/>
      <c r="F15" s="220"/>
      <c r="G15" s="220"/>
      <c r="H15" s="220"/>
      <c r="I15" s="220"/>
      <c r="J15" s="220"/>
      <c r="K15" s="220"/>
      <c r="L15" s="220"/>
      <c r="M15" s="220"/>
      <c r="N15" s="220"/>
      <c r="O15" s="220"/>
      <c r="P15" s="220"/>
      <c r="Q15" s="2"/>
      <c r="R15" s="2"/>
      <c r="S15" s="163" t="s">
        <v>194</v>
      </c>
      <c r="T15" s="220" t="s">
        <v>233</v>
      </c>
      <c r="U15" s="220"/>
      <c r="V15" s="220"/>
      <c r="W15" s="220"/>
      <c r="X15" s="220"/>
      <c r="Y15" s="220"/>
      <c r="Z15" s="220"/>
      <c r="AA15" s="220"/>
      <c r="AB15" s="220"/>
      <c r="AC15" s="220"/>
      <c r="AD15" s="220"/>
      <c r="AE15" s="220"/>
      <c r="AF15" s="220"/>
    </row>
    <row r="16" spans="1:32" x14ac:dyDescent="0.3">
      <c r="A16" s="2"/>
      <c r="B16" s="2"/>
      <c r="C16" s="2"/>
      <c r="D16" s="2"/>
      <c r="E16" s="2"/>
      <c r="F16" s="2"/>
      <c r="G16" s="2"/>
      <c r="H16" s="2"/>
      <c r="I16" s="2"/>
      <c r="J16" s="2"/>
      <c r="K16" s="2"/>
      <c r="L16" s="2"/>
      <c r="M16" s="2"/>
      <c r="N16" s="2"/>
      <c r="O16" s="2"/>
      <c r="P16" s="2"/>
      <c r="Q16" s="2"/>
      <c r="R16" s="2"/>
      <c r="S16" s="2"/>
      <c r="T16" s="2"/>
      <c r="U16" s="2"/>
      <c r="V16" s="2"/>
      <c r="W16" s="2"/>
    </row>
    <row r="17" spans="1:32" x14ac:dyDescent="0.3">
      <c r="A17" s="2"/>
      <c r="B17" s="2"/>
      <c r="C17" s="166" t="s">
        <v>215</v>
      </c>
      <c r="D17" s="167"/>
      <c r="E17" s="167"/>
      <c r="F17" s="167"/>
      <c r="G17" s="167"/>
      <c r="H17" s="167"/>
      <c r="I17" s="167"/>
      <c r="J17" s="167"/>
      <c r="K17" s="167"/>
      <c r="L17" s="167"/>
      <c r="M17" s="167"/>
      <c r="N17" s="167"/>
      <c r="O17" s="167"/>
      <c r="P17" s="167"/>
      <c r="Q17" s="2"/>
      <c r="R17" s="2"/>
      <c r="S17" s="166" t="s">
        <v>203</v>
      </c>
      <c r="T17" s="167"/>
      <c r="U17" s="167"/>
      <c r="V17" s="167"/>
      <c r="W17" s="167"/>
      <c r="X17" s="167"/>
      <c r="Y17" s="167"/>
      <c r="Z17" s="167"/>
      <c r="AA17" s="167"/>
      <c r="AB17" s="167"/>
      <c r="AC17" s="167"/>
      <c r="AD17" s="167"/>
      <c r="AE17" s="167"/>
      <c r="AF17" s="167"/>
    </row>
    <row r="18" spans="1:32" x14ac:dyDescent="0.3">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row>
    <row r="19" spans="1:32" ht="36" customHeight="1" x14ac:dyDescent="0.3">
      <c r="A19" s="2"/>
      <c r="B19" s="2"/>
      <c r="C19" s="163" t="s">
        <v>192</v>
      </c>
      <c r="D19" s="220" t="s">
        <v>191</v>
      </c>
      <c r="E19" s="220"/>
      <c r="F19" s="220"/>
      <c r="G19" s="220"/>
      <c r="H19" s="220"/>
      <c r="I19" s="220"/>
      <c r="J19" s="220"/>
      <c r="K19" s="220"/>
      <c r="L19" s="220"/>
      <c r="M19" s="220"/>
      <c r="N19" s="220"/>
      <c r="O19" s="220"/>
      <c r="P19" s="220"/>
      <c r="Q19" s="2"/>
      <c r="R19" s="2"/>
      <c r="S19" s="163" t="s">
        <v>192</v>
      </c>
      <c r="T19" s="220" t="s">
        <v>205</v>
      </c>
      <c r="U19" s="220"/>
      <c r="V19" s="220"/>
      <c r="W19" s="220"/>
      <c r="X19" s="220"/>
      <c r="Y19" s="220"/>
      <c r="Z19" s="220"/>
      <c r="AA19" s="220"/>
      <c r="AB19" s="220"/>
      <c r="AC19" s="220"/>
      <c r="AD19" s="220"/>
      <c r="AE19" s="220"/>
      <c r="AF19" s="220"/>
    </row>
    <row r="20" spans="1:32" x14ac:dyDescent="0.3">
      <c r="A20" s="2"/>
      <c r="B20" s="2"/>
      <c r="C20" s="163"/>
      <c r="D20" s="117"/>
      <c r="E20" s="118" t="s">
        <v>31</v>
      </c>
      <c r="F20" s="164"/>
      <c r="G20" s="164"/>
      <c r="H20" s="164"/>
      <c r="I20" s="164"/>
      <c r="J20" s="164"/>
      <c r="K20" s="164"/>
      <c r="L20" s="164"/>
      <c r="M20" s="164"/>
      <c r="N20" s="164"/>
      <c r="O20" s="164"/>
      <c r="P20" s="164"/>
      <c r="Q20" s="2"/>
      <c r="R20" s="2"/>
    </row>
    <row r="21" spans="1:32" ht="12.75" customHeight="1" x14ac:dyDescent="0.3">
      <c r="A21" s="2"/>
      <c r="B21" s="2"/>
      <c r="C21" s="163"/>
      <c r="D21" s="165"/>
      <c r="E21" s="118"/>
      <c r="F21" s="164"/>
      <c r="G21" s="164"/>
      <c r="H21" s="164"/>
      <c r="I21" s="164"/>
      <c r="J21" s="164"/>
      <c r="K21" s="164"/>
      <c r="L21" s="164"/>
      <c r="M21" s="164"/>
      <c r="N21" s="164"/>
      <c r="O21" s="164"/>
      <c r="P21" s="164"/>
      <c r="Q21" s="2"/>
      <c r="R21" s="2"/>
    </row>
    <row r="22" spans="1:32" ht="69.650000000000006" customHeight="1" x14ac:dyDescent="0.3">
      <c r="A22" s="2"/>
      <c r="B22" s="2"/>
      <c r="C22" s="163" t="s">
        <v>193</v>
      </c>
      <c r="D22" s="220" t="s">
        <v>229</v>
      </c>
      <c r="E22" s="220"/>
      <c r="F22" s="220"/>
      <c r="G22" s="220"/>
      <c r="H22" s="220"/>
      <c r="I22" s="220"/>
      <c r="J22" s="220"/>
      <c r="K22" s="220"/>
      <c r="L22" s="220"/>
      <c r="M22" s="220"/>
      <c r="N22" s="220"/>
      <c r="O22" s="220"/>
      <c r="P22" s="220"/>
      <c r="Q22" s="2"/>
      <c r="R22" s="2"/>
      <c r="S22" s="163" t="s">
        <v>193</v>
      </c>
      <c r="T22" s="220" t="s">
        <v>234</v>
      </c>
      <c r="U22" s="220"/>
      <c r="V22" s="220"/>
      <c r="W22" s="220"/>
      <c r="X22" s="220"/>
      <c r="Y22" s="220"/>
      <c r="Z22" s="220"/>
      <c r="AA22" s="220"/>
      <c r="AB22" s="220"/>
      <c r="AC22" s="220"/>
      <c r="AD22" s="220"/>
      <c r="AE22" s="220"/>
      <c r="AF22" s="220"/>
    </row>
    <row r="23" spans="1:32" ht="63" customHeight="1" x14ac:dyDescent="0.3">
      <c r="A23" s="2"/>
      <c r="B23" s="2"/>
      <c r="C23" s="163" t="s">
        <v>194</v>
      </c>
      <c r="D23" s="220" t="s">
        <v>230</v>
      </c>
      <c r="E23" s="220"/>
      <c r="F23" s="220"/>
      <c r="G23" s="220"/>
      <c r="H23" s="220"/>
      <c r="I23" s="220"/>
      <c r="J23" s="220"/>
      <c r="K23" s="220"/>
      <c r="L23" s="220"/>
      <c r="M23" s="220"/>
      <c r="N23" s="220"/>
      <c r="O23" s="220"/>
      <c r="P23" s="220"/>
      <c r="Q23" s="2"/>
      <c r="R23" s="2"/>
      <c r="S23" s="163" t="s">
        <v>194</v>
      </c>
      <c r="T23" s="220" t="s">
        <v>218</v>
      </c>
      <c r="U23" s="220"/>
      <c r="V23" s="220"/>
      <c r="W23" s="220"/>
      <c r="X23" s="220"/>
      <c r="Y23" s="220"/>
      <c r="Z23" s="220"/>
      <c r="AA23" s="220"/>
      <c r="AB23" s="220"/>
      <c r="AC23" s="220"/>
      <c r="AD23" s="220"/>
      <c r="AE23" s="220"/>
      <c r="AF23" s="220"/>
    </row>
    <row r="24" spans="1:32" x14ac:dyDescent="0.3">
      <c r="A24" s="2"/>
      <c r="B24" s="2"/>
      <c r="C24" s="166" t="s">
        <v>199</v>
      </c>
      <c r="D24" s="167"/>
      <c r="E24" s="167"/>
      <c r="F24" s="167"/>
      <c r="G24" s="167"/>
      <c r="H24" s="167"/>
      <c r="I24" s="167"/>
      <c r="J24" s="167"/>
      <c r="K24" s="167"/>
      <c r="L24" s="167"/>
      <c r="M24" s="167"/>
      <c r="N24" s="167"/>
      <c r="O24" s="167"/>
      <c r="P24" s="167"/>
      <c r="Q24" s="2"/>
      <c r="R24" s="2"/>
      <c r="S24" s="166" t="s">
        <v>204</v>
      </c>
      <c r="T24" s="167"/>
      <c r="U24" s="167"/>
      <c r="V24" s="167"/>
      <c r="W24" s="167"/>
      <c r="X24" s="167"/>
      <c r="Y24" s="167"/>
      <c r="Z24" s="167"/>
      <c r="AA24" s="167"/>
      <c r="AB24" s="167"/>
      <c r="AC24" s="167"/>
      <c r="AD24" s="167"/>
      <c r="AE24" s="167"/>
      <c r="AF24" s="167"/>
    </row>
    <row r="25" spans="1:32" x14ac:dyDescent="0.3">
      <c r="A25" s="2"/>
      <c r="B25" s="2"/>
      <c r="C25" s="2"/>
      <c r="D25" s="2"/>
      <c r="E25" s="2"/>
      <c r="F25" s="2"/>
      <c r="G25" s="2"/>
      <c r="H25" s="2"/>
      <c r="I25" s="2"/>
      <c r="J25" s="2"/>
      <c r="K25" s="2"/>
      <c r="L25" s="2"/>
      <c r="M25" s="2"/>
      <c r="N25" s="2"/>
      <c r="O25" s="2"/>
      <c r="P25" s="2"/>
      <c r="Q25" s="2"/>
      <c r="R25" s="2"/>
      <c r="S25" s="2"/>
      <c r="T25" s="2"/>
      <c r="U25" s="2"/>
      <c r="V25" s="2"/>
      <c r="W25" s="2"/>
    </row>
    <row r="26" spans="1:32" ht="51" customHeight="1" x14ac:dyDescent="0.3">
      <c r="A26" s="2"/>
      <c r="B26" s="2"/>
      <c r="C26" s="163" t="s">
        <v>192</v>
      </c>
      <c r="D26" s="220" t="s">
        <v>200</v>
      </c>
      <c r="E26" s="220"/>
      <c r="F26" s="220"/>
      <c r="G26" s="220"/>
      <c r="H26" s="220"/>
      <c r="I26" s="220"/>
      <c r="J26" s="220"/>
      <c r="K26" s="220"/>
      <c r="L26" s="220"/>
      <c r="M26" s="220"/>
      <c r="N26" s="220"/>
      <c r="O26" s="220"/>
      <c r="P26" s="220"/>
      <c r="Q26" s="2"/>
      <c r="R26" s="2"/>
      <c r="S26" s="163" t="s">
        <v>192</v>
      </c>
      <c r="T26" s="220" t="s">
        <v>212</v>
      </c>
      <c r="U26" s="220"/>
      <c r="V26" s="220"/>
      <c r="W26" s="220"/>
      <c r="X26" s="220"/>
      <c r="Y26" s="220"/>
      <c r="Z26" s="220"/>
      <c r="AA26" s="220"/>
      <c r="AB26" s="220"/>
      <c r="AC26" s="220"/>
      <c r="AD26" s="220"/>
      <c r="AE26" s="220"/>
      <c r="AF26" s="220"/>
    </row>
    <row r="27" spans="1:32" ht="69.75" customHeight="1" x14ac:dyDescent="0.3">
      <c r="A27" s="2"/>
      <c r="B27" s="2"/>
      <c r="C27" s="163" t="s">
        <v>193</v>
      </c>
      <c r="D27" s="220" t="s">
        <v>231</v>
      </c>
      <c r="E27" s="220"/>
      <c r="F27" s="220"/>
      <c r="G27" s="220"/>
      <c r="H27" s="220"/>
      <c r="I27" s="220"/>
      <c r="J27" s="220"/>
      <c r="K27" s="220"/>
      <c r="L27" s="220"/>
      <c r="M27" s="220"/>
      <c r="N27" s="220"/>
      <c r="O27" s="220"/>
      <c r="P27" s="220"/>
      <c r="Q27" s="2"/>
      <c r="R27" s="2"/>
      <c r="S27" s="163" t="s">
        <v>193</v>
      </c>
      <c r="T27" s="220" t="s">
        <v>213</v>
      </c>
      <c r="U27" s="220"/>
      <c r="V27" s="220"/>
      <c r="W27" s="220"/>
      <c r="X27" s="220"/>
      <c r="Y27" s="220"/>
      <c r="Z27" s="220"/>
      <c r="AA27" s="220"/>
      <c r="AB27" s="220"/>
      <c r="AC27" s="220"/>
      <c r="AD27" s="220"/>
      <c r="AE27" s="220"/>
      <c r="AF27" s="220"/>
    </row>
    <row r="28" spans="1:32" ht="63.75" customHeight="1" x14ac:dyDescent="0.3">
      <c r="A28" s="2"/>
      <c r="B28" s="2"/>
      <c r="C28" s="163" t="s">
        <v>194</v>
      </c>
      <c r="D28" s="220" t="s">
        <v>232</v>
      </c>
      <c r="E28" s="220"/>
      <c r="F28" s="220"/>
      <c r="G28" s="220"/>
      <c r="H28" s="220"/>
      <c r="I28" s="220"/>
      <c r="J28" s="220"/>
      <c r="K28" s="220"/>
      <c r="L28" s="220"/>
      <c r="M28" s="220"/>
      <c r="N28" s="220"/>
      <c r="O28" s="220"/>
      <c r="P28" s="220"/>
      <c r="Q28" s="2"/>
      <c r="R28" s="2"/>
      <c r="T28" s="163" t="s">
        <v>214</v>
      </c>
      <c r="U28" s="176"/>
      <c r="V28" s="176"/>
      <c r="W28" s="176"/>
      <c r="Y28" s="219" t="s">
        <v>236</v>
      </c>
      <c r="Z28" s="220"/>
      <c r="AA28" s="220"/>
      <c r="AB28" s="220"/>
      <c r="AC28" s="220"/>
      <c r="AD28" s="220"/>
      <c r="AE28" s="176"/>
      <c r="AF28" s="176"/>
    </row>
    <row r="29" spans="1:32" hidden="1" x14ac:dyDescent="0.3">
      <c r="A29" s="2"/>
      <c r="B29" s="2"/>
      <c r="C29" s="2"/>
      <c r="D29" s="2"/>
      <c r="E29" s="2"/>
      <c r="F29" s="2"/>
      <c r="G29" s="2"/>
      <c r="H29" s="2"/>
      <c r="I29" s="2"/>
      <c r="J29" s="2"/>
      <c r="K29" s="2"/>
      <c r="L29" s="2"/>
      <c r="M29" s="2"/>
      <c r="N29" s="2"/>
      <c r="O29" s="2"/>
      <c r="P29" s="2"/>
      <c r="Q29" s="2"/>
      <c r="R29" s="2"/>
      <c r="S29" s="2"/>
      <c r="T29" s="2"/>
      <c r="U29" s="2"/>
      <c r="V29" s="2"/>
      <c r="W29" s="2"/>
    </row>
    <row r="30" spans="1:32" hidden="1" x14ac:dyDescent="0.3">
      <c r="A30" s="2"/>
      <c r="B30" s="2"/>
      <c r="C30" s="2"/>
      <c r="D30" s="2"/>
      <c r="E30" s="2"/>
      <c r="F30" s="2"/>
      <c r="G30" s="2"/>
      <c r="H30" s="2"/>
      <c r="I30" s="2"/>
      <c r="J30" s="2"/>
      <c r="K30" s="2"/>
      <c r="L30" s="2"/>
      <c r="M30" s="2"/>
      <c r="N30" s="2"/>
      <c r="O30" s="2"/>
      <c r="P30" s="2"/>
      <c r="Q30" s="2"/>
      <c r="R30" s="2"/>
      <c r="S30" s="2"/>
      <c r="T30" s="2"/>
      <c r="U30" s="2"/>
      <c r="V30" s="2"/>
      <c r="W30" s="2"/>
    </row>
    <row r="31" spans="1:32" hidden="1" x14ac:dyDescent="0.3">
      <c r="A31" s="2"/>
      <c r="B31" s="2"/>
      <c r="C31" s="2"/>
      <c r="D31" s="2"/>
      <c r="E31" s="2"/>
      <c r="F31" s="2"/>
      <c r="G31" s="2"/>
      <c r="H31" s="2"/>
      <c r="I31" s="2"/>
      <c r="J31" s="2"/>
      <c r="K31" s="2"/>
      <c r="L31" s="2"/>
      <c r="M31" s="2"/>
      <c r="N31" s="2"/>
      <c r="O31" s="2"/>
      <c r="P31" s="2"/>
      <c r="Q31" s="2"/>
      <c r="R31" s="2"/>
      <c r="S31" s="2"/>
      <c r="T31" s="2"/>
      <c r="U31" s="2"/>
      <c r="V31" s="2"/>
      <c r="W31" s="2"/>
    </row>
    <row r="32" spans="1:32" hidden="1" x14ac:dyDescent="0.3">
      <c r="A32" s="2"/>
      <c r="B32" s="2"/>
      <c r="C32" s="2"/>
      <c r="D32" s="2"/>
      <c r="E32" s="2"/>
      <c r="F32" s="2"/>
      <c r="G32" s="2"/>
      <c r="H32" s="2"/>
      <c r="I32" s="2"/>
      <c r="J32" s="2"/>
      <c r="K32" s="2"/>
      <c r="L32" s="2"/>
      <c r="M32" s="2"/>
      <c r="N32" s="2"/>
      <c r="O32" s="2"/>
      <c r="P32" s="2"/>
      <c r="Q32" s="2"/>
      <c r="R32" s="2"/>
      <c r="S32" s="2"/>
      <c r="T32" s="2"/>
      <c r="U32" s="2"/>
      <c r="V32" s="2"/>
      <c r="W32" s="2"/>
    </row>
    <row r="33" spans="1:23" hidden="1" x14ac:dyDescent="0.3">
      <c r="A33" s="2"/>
      <c r="B33" s="2"/>
      <c r="C33" s="2"/>
      <c r="D33" s="2"/>
      <c r="E33" s="2"/>
      <c r="F33" s="2"/>
      <c r="G33" s="2"/>
      <c r="H33" s="2"/>
      <c r="I33" s="2"/>
      <c r="J33" s="2"/>
      <c r="K33" s="2"/>
      <c r="L33" s="2"/>
      <c r="M33" s="2"/>
      <c r="N33" s="2"/>
      <c r="O33" s="2"/>
      <c r="P33" s="2"/>
      <c r="Q33" s="2"/>
      <c r="R33" s="2"/>
      <c r="S33" s="2"/>
      <c r="T33" s="2"/>
      <c r="U33" s="2"/>
      <c r="V33" s="2"/>
      <c r="W33" s="2"/>
    </row>
    <row r="34" spans="1:23" hidden="1" x14ac:dyDescent="0.3">
      <c r="A34" s="2"/>
      <c r="B34" s="2"/>
      <c r="C34" s="2"/>
      <c r="D34" s="2"/>
      <c r="E34" s="2"/>
      <c r="F34" s="2"/>
      <c r="G34" s="2"/>
      <c r="H34" s="2"/>
      <c r="I34" s="2"/>
      <c r="J34" s="2"/>
      <c r="K34" s="2"/>
      <c r="L34" s="2"/>
      <c r="M34" s="2"/>
      <c r="N34" s="2"/>
      <c r="O34" s="2"/>
      <c r="P34" s="2"/>
      <c r="Q34" s="2"/>
      <c r="R34" s="2"/>
      <c r="S34" s="2"/>
      <c r="T34" s="2"/>
      <c r="U34" s="2"/>
      <c r="V34" s="2"/>
      <c r="W34" s="2"/>
    </row>
    <row r="35" spans="1:23" hidden="1" x14ac:dyDescent="0.3">
      <c r="A35" s="2"/>
      <c r="B35" s="2"/>
      <c r="C35" s="2"/>
      <c r="D35" s="2"/>
      <c r="E35" s="2"/>
      <c r="F35" s="2"/>
      <c r="G35" s="2"/>
      <c r="H35" s="2"/>
      <c r="I35" s="2"/>
      <c r="J35" s="2"/>
      <c r="K35" s="2"/>
      <c r="L35" s="2"/>
      <c r="M35" s="2"/>
      <c r="N35" s="2"/>
      <c r="O35" s="2"/>
      <c r="P35" s="2"/>
      <c r="Q35" s="2"/>
      <c r="R35" s="2"/>
      <c r="S35" s="2"/>
      <c r="T35" s="2"/>
      <c r="U35" s="2"/>
      <c r="V35" s="2"/>
      <c r="W35" s="2"/>
    </row>
    <row r="36" spans="1:23" hidden="1" x14ac:dyDescent="0.3">
      <c r="A36" s="2"/>
      <c r="B36" s="2"/>
      <c r="C36" s="2"/>
      <c r="D36" s="2"/>
      <c r="E36" s="2"/>
      <c r="F36" s="2"/>
      <c r="G36" s="2"/>
      <c r="H36" s="2"/>
      <c r="I36" s="2"/>
      <c r="J36" s="2"/>
      <c r="K36" s="2"/>
      <c r="L36" s="2"/>
      <c r="M36" s="2"/>
      <c r="N36" s="2"/>
      <c r="O36" s="2"/>
      <c r="P36" s="2"/>
      <c r="Q36" s="2"/>
      <c r="R36" s="2"/>
      <c r="S36" s="2"/>
      <c r="T36" s="2"/>
      <c r="U36" s="2"/>
      <c r="V36" s="2"/>
      <c r="W36" s="2"/>
    </row>
    <row r="37" spans="1:23" hidden="1" x14ac:dyDescent="0.3">
      <c r="A37" s="2"/>
      <c r="B37" s="2"/>
      <c r="C37" s="2"/>
      <c r="D37" s="2"/>
      <c r="E37" s="2"/>
      <c r="F37" s="2"/>
      <c r="G37" s="2"/>
      <c r="H37" s="2"/>
      <c r="I37" s="2"/>
      <c r="J37" s="2"/>
      <c r="K37" s="2"/>
      <c r="L37" s="2"/>
      <c r="M37" s="2"/>
      <c r="N37" s="2"/>
      <c r="O37" s="2"/>
      <c r="P37" s="2"/>
      <c r="Q37" s="2"/>
      <c r="R37" s="2"/>
      <c r="S37" s="2"/>
      <c r="T37" s="2"/>
      <c r="U37" s="2"/>
      <c r="V37" s="2"/>
      <c r="W37" s="2"/>
    </row>
    <row r="38" spans="1:23" hidden="1" x14ac:dyDescent="0.3">
      <c r="A38" s="2"/>
      <c r="B38" s="2"/>
      <c r="C38" s="2"/>
      <c r="D38" s="2"/>
      <c r="E38" s="2"/>
      <c r="F38" s="2"/>
      <c r="G38" s="2"/>
      <c r="H38" s="2"/>
      <c r="I38" s="2"/>
      <c r="J38" s="2"/>
      <c r="K38" s="2"/>
      <c r="L38" s="2"/>
      <c r="M38" s="2"/>
      <c r="N38" s="2"/>
      <c r="O38" s="2"/>
      <c r="P38" s="2"/>
      <c r="Q38" s="2"/>
      <c r="R38" s="2"/>
      <c r="S38" s="2"/>
      <c r="T38" s="2"/>
      <c r="U38" s="2"/>
      <c r="V38" s="2"/>
      <c r="W38" s="2"/>
    </row>
    <row r="39" spans="1:23" hidden="1" x14ac:dyDescent="0.3">
      <c r="A39" s="2"/>
      <c r="B39" s="2"/>
      <c r="C39" s="2"/>
      <c r="D39" s="2"/>
      <c r="E39" s="2"/>
      <c r="F39" s="2"/>
      <c r="G39" s="2"/>
      <c r="H39" s="2"/>
      <c r="I39" s="2"/>
      <c r="J39" s="2"/>
      <c r="K39" s="2"/>
      <c r="L39" s="2"/>
      <c r="M39" s="2"/>
      <c r="N39" s="2"/>
      <c r="O39" s="2"/>
      <c r="P39" s="2"/>
      <c r="Q39" s="2"/>
      <c r="R39" s="2"/>
      <c r="S39" s="2"/>
      <c r="T39" s="2"/>
      <c r="U39" s="2"/>
      <c r="V39" s="2"/>
      <c r="W39" s="2"/>
    </row>
    <row r="40" spans="1:23" hidden="1" x14ac:dyDescent="0.3">
      <c r="A40" s="2"/>
      <c r="B40" s="2"/>
      <c r="C40" s="2"/>
      <c r="D40" s="2"/>
      <c r="E40" s="2"/>
      <c r="F40" s="2"/>
      <c r="G40" s="2"/>
      <c r="H40" s="2"/>
      <c r="I40" s="2"/>
      <c r="J40" s="2"/>
      <c r="K40" s="2"/>
      <c r="L40" s="2"/>
      <c r="M40" s="2"/>
      <c r="N40" s="2"/>
      <c r="O40" s="2"/>
      <c r="P40" s="2"/>
      <c r="Q40" s="2"/>
      <c r="R40" s="2"/>
      <c r="S40" s="2"/>
      <c r="T40" s="2"/>
      <c r="U40" s="2"/>
      <c r="V40" s="2"/>
      <c r="W40" s="2"/>
    </row>
    <row r="41" spans="1:23" hidden="1" x14ac:dyDescent="0.3">
      <c r="A41" s="2"/>
      <c r="B41" s="2"/>
      <c r="C41" s="2"/>
      <c r="D41" s="2"/>
      <c r="E41" s="2"/>
      <c r="F41" s="2"/>
      <c r="G41" s="2"/>
      <c r="H41" s="2"/>
      <c r="I41" s="2"/>
      <c r="J41" s="2"/>
      <c r="K41" s="2"/>
      <c r="L41" s="2"/>
      <c r="M41" s="2"/>
      <c r="N41" s="2"/>
      <c r="O41" s="2"/>
      <c r="P41" s="2"/>
      <c r="Q41" s="2"/>
      <c r="R41" s="2"/>
      <c r="S41" s="2"/>
      <c r="T41" s="2"/>
      <c r="U41" s="2"/>
      <c r="V41" s="2"/>
      <c r="W41" s="2"/>
    </row>
    <row r="42" spans="1:23" hidden="1" x14ac:dyDescent="0.3">
      <c r="A42" s="2"/>
      <c r="B42" s="2"/>
      <c r="C42" s="2"/>
      <c r="D42" s="2"/>
      <c r="E42" s="2"/>
      <c r="F42" s="2"/>
      <c r="G42" s="2"/>
      <c r="H42" s="2"/>
      <c r="I42" s="2"/>
      <c r="J42" s="2"/>
      <c r="K42" s="2"/>
      <c r="L42" s="2"/>
      <c r="M42" s="2"/>
      <c r="N42" s="2"/>
      <c r="O42" s="2"/>
      <c r="P42" s="2"/>
      <c r="Q42" s="2"/>
      <c r="R42" s="2"/>
      <c r="S42" s="2"/>
      <c r="T42" s="2"/>
      <c r="U42" s="2"/>
      <c r="V42" s="2"/>
      <c r="W42" s="2"/>
    </row>
    <row r="43" spans="1:23" hidden="1" x14ac:dyDescent="0.3">
      <c r="A43" s="2"/>
      <c r="B43" s="2"/>
      <c r="C43" s="2"/>
      <c r="D43" s="2"/>
      <c r="E43" s="2"/>
      <c r="F43" s="2"/>
      <c r="G43" s="2"/>
      <c r="H43" s="2"/>
      <c r="I43" s="2"/>
      <c r="J43" s="2"/>
      <c r="K43" s="2"/>
      <c r="L43" s="2"/>
      <c r="M43" s="2"/>
      <c r="N43" s="2"/>
      <c r="O43" s="2"/>
      <c r="P43" s="2"/>
      <c r="Q43" s="2"/>
      <c r="R43" s="2"/>
      <c r="S43" s="2"/>
      <c r="T43" s="2"/>
      <c r="U43" s="2"/>
      <c r="V43" s="2"/>
      <c r="W43" s="2"/>
    </row>
    <row r="44" spans="1:23" hidden="1" x14ac:dyDescent="0.3">
      <c r="A44" s="2"/>
      <c r="B44" s="2"/>
      <c r="C44" s="2"/>
      <c r="D44" s="2"/>
      <c r="E44" s="2"/>
      <c r="F44" s="2"/>
      <c r="G44" s="2"/>
      <c r="H44" s="2"/>
      <c r="I44" s="2"/>
      <c r="J44" s="2"/>
      <c r="K44" s="2"/>
      <c r="L44" s="2"/>
      <c r="M44" s="2"/>
      <c r="N44" s="2"/>
      <c r="O44" s="2"/>
      <c r="P44" s="2"/>
      <c r="Q44" s="2"/>
      <c r="R44" s="2"/>
      <c r="S44" s="2"/>
      <c r="T44" s="2"/>
      <c r="U44" s="2"/>
      <c r="V44" s="2"/>
      <c r="W44" s="2"/>
    </row>
    <row r="45" spans="1:23" hidden="1" x14ac:dyDescent="0.3">
      <c r="A45" s="2"/>
      <c r="B45" s="2"/>
      <c r="C45" s="2"/>
      <c r="D45" s="2"/>
      <c r="E45" s="2"/>
      <c r="F45" s="2"/>
      <c r="G45" s="2"/>
      <c r="H45" s="2"/>
      <c r="I45" s="2"/>
      <c r="J45" s="2"/>
      <c r="K45" s="2"/>
      <c r="L45" s="2"/>
      <c r="M45" s="2"/>
      <c r="N45" s="2"/>
      <c r="O45" s="2"/>
      <c r="P45" s="2"/>
      <c r="Q45" s="2"/>
      <c r="R45" s="2"/>
      <c r="S45" s="2"/>
      <c r="T45" s="2"/>
      <c r="U45" s="2"/>
      <c r="V45" s="2"/>
      <c r="W45" s="2"/>
    </row>
    <row r="46" spans="1:23" hidden="1" x14ac:dyDescent="0.3">
      <c r="A46" s="2"/>
      <c r="B46" s="2"/>
      <c r="C46" s="2"/>
      <c r="D46" s="2"/>
      <c r="E46" s="2"/>
      <c r="F46" s="2"/>
      <c r="G46" s="2"/>
      <c r="H46" s="2"/>
      <c r="I46" s="2"/>
      <c r="J46" s="2"/>
      <c r="K46" s="2"/>
      <c r="L46" s="2"/>
      <c r="M46" s="2"/>
      <c r="N46" s="2"/>
      <c r="O46" s="2"/>
      <c r="P46" s="2"/>
      <c r="Q46" s="2"/>
      <c r="R46" s="2"/>
      <c r="S46" s="2"/>
      <c r="T46" s="2"/>
      <c r="U46" s="2"/>
      <c r="V46" s="2"/>
      <c r="W46" s="2"/>
    </row>
    <row r="47" spans="1:23" hidden="1" x14ac:dyDescent="0.3">
      <c r="A47" s="2"/>
      <c r="B47" s="2"/>
      <c r="C47" s="2"/>
      <c r="D47" s="2"/>
      <c r="E47" s="2"/>
      <c r="F47" s="2"/>
      <c r="G47" s="2"/>
      <c r="H47" s="2"/>
      <c r="I47" s="2"/>
      <c r="J47" s="2"/>
      <c r="K47" s="2"/>
      <c r="L47" s="2"/>
      <c r="M47" s="2"/>
      <c r="N47" s="2"/>
      <c r="O47" s="2"/>
      <c r="P47" s="2"/>
      <c r="Q47" s="2"/>
      <c r="R47" s="2"/>
      <c r="S47" s="2"/>
      <c r="T47" s="2"/>
      <c r="U47" s="2"/>
      <c r="V47" s="2"/>
      <c r="W47" s="2"/>
    </row>
    <row r="48" spans="1:23" hidden="1" x14ac:dyDescent="0.3">
      <c r="A48" s="2"/>
      <c r="B48" s="2"/>
      <c r="C48" s="2"/>
      <c r="D48" s="2"/>
      <c r="E48" s="2"/>
      <c r="F48" s="2"/>
      <c r="G48" s="2"/>
      <c r="H48" s="2"/>
      <c r="I48" s="2"/>
      <c r="J48" s="2"/>
      <c r="K48" s="2"/>
      <c r="L48" s="2"/>
      <c r="M48" s="2"/>
      <c r="N48" s="2"/>
      <c r="O48" s="2"/>
      <c r="P48" s="2"/>
      <c r="Q48" s="2"/>
      <c r="R48" s="2"/>
      <c r="S48" s="2"/>
      <c r="T48" s="2"/>
      <c r="U48" s="2"/>
      <c r="V48" s="2"/>
      <c r="W48" s="2"/>
    </row>
    <row r="49" spans="1:23" hidden="1" x14ac:dyDescent="0.3">
      <c r="A49" s="2"/>
      <c r="B49" s="2"/>
      <c r="C49" s="2"/>
      <c r="D49" s="2"/>
      <c r="E49" s="2"/>
      <c r="F49" s="2"/>
      <c r="G49" s="2"/>
      <c r="H49" s="2"/>
      <c r="I49" s="2"/>
      <c r="J49" s="2"/>
      <c r="K49" s="2"/>
      <c r="L49" s="2"/>
      <c r="M49" s="2"/>
      <c r="N49" s="2"/>
      <c r="O49" s="2"/>
      <c r="P49" s="2"/>
      <c r="Q49" s="2"/>
      <c r="R49" s="2"/>
      <c r="S49" s="2"/>
      <c r="T49" s="2"/>
      <c r="U49" s="2"/>
      <c r="V49" s="2"/>
      <c r="W49" s="2"/>
    </row>
    <row r="50" spans="1:23" hidden="1" x14ac:dyDescent="0.3">
      <c r="A50" s="2"/>
      <c r="B50" s="2"/>
      <c r="C50" s="2"/>
      <c r="D50" s="2"/>
      <c r="E50" s="2"/>
      <c r="F50" s="2"/>
      <c r="G50" s="2"/>
      <c r="H50" s="2"/>
      <c r="I50" s="2"/>
      <c r="J50" s="2"/>
      <c r="K50" s="2"/>
      <c r="L50" s="2"/>
      <c r="M50" s="2"/>
      <c r="N50" s="2"/>
      <c r="O50" s="2"/>
      <c r="P50" s="2"/>
      <c r="Q50" s="2"/>
      <c r="R50" s="2"/>
    </row>
    <row r="51" spans="1:23" hidden="1" x14ac:dyDescent="0.3">
      <c r="A51" s="2"/>
      <c r="B51" s="2"/>
      <c r="C51" s="2"/>
      <c r="D51" s="2"/>
      <c r="E51" s="2"/>
      <c r="F51" s="2"/>
      <c r="G51" s="2"/>
      <c r="H51" s="2"/>
      <c r="I51" s="2"/>
      <c r="J51" s="2"/>
      <c r="K51" s="2"/>
      <c r="L51" s="2"/>
      <c r="M51" s="2"/>
      <c r="N51" s="2"/>
      <c r="O51" s="2"/>
      <c r="P51" s="2"/>
      <c r="Q51" s="2"/>
      <c r="R51" s="2"/>
    </row>
    <row r="52" spans="1:23" x14ac:dyDescent="0.3"/>
  </sheetData>
  <sheetProtection password="CF75" sheet="1" formatCells="0" formatColumns="0" formatRows="0" insertColumns="0" insertRows="0" insertHyperlinks="0" deleteColumns="0" deleteRows="0" sort="0" autoFilter="0" pivotTables="0"/>
  <mergeCells count="21">
    <mergeCell ref="AA4:AD4"/>
    <mergeCell ref="AA5:AD5"/>
    <mergeCell ref="AA6:AD6"/>
    <mergeCell ref="T26:AF26"/>
    <mergeCell ref="T27:AF27"/>
    <mergeCell ref="Y28:AD28"/>
    <mergeCell ref="D26:P26"/>
    <mergeCell ref="D27:P27"/>
    <mergeCell ref="D28:P28"/>
    <mergeCell ref="T13:AF13"/>
    <mergeCell ref="T14:AF14"/>
    <mergeCell ref="T15:AF15"/>
    <mergeCell ref="T19:AF19"/>
    <mergeCell ref="T22:AF22"/>
    <mergeCell ref="T23:AF23"/>
    <mergeCell ref="D23:P23"/>
    <mergeCell ref="D19:P19"/>
    <mergeCell ref="D22:P22"/>
    <mergeCell ref="D13:P13"/>
    <mergeCell ref="D14:P14"/>
    <mergeCell ref="D15:P15"/>
  </mergeCells>
  <hyperlinks>
    <hyperlink ref="U5" r:id="rId1" xr:uid="{00000000-0004-0000-0000-000000000000}"/>
    <hyperlink ref="Y28" r:id="rId2" xr:uid="{00000000-0004-0000-0000-000001000000}"/>
  </hyperlinks>
  <pageMargins left="0.3" right="0.3" top="0.3" bottom="0.3" header="0.2" footer="0.2"/>
  <pageSetup paperSize="9" scale="72" orientation="landscape" horizontalDpi="200" verticalDpi="200" r:id="rId3"/>
  <headerFooter alignWithMargins="0">
    <oddHeader>&amp;CTab: &amp;A</oddHeader>
    <oddFooter>&amp;L&amp;D &amp;T&amp;C&amp;Z&amp;F -- &amp;A&amp;R&amp;P/&amp;N</oddFooter>
  </headerFooter>
  <colBreaks count="1" manualBreakCount="1">
    <brk id="1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5" tint="0.39997558519241921"/>
  </sheetPr>
  <dimension ref="A1:AU1022"/>
  <sheetViews>
    <sheetView showGridLines="0" topLeftCell="L1" zoomScale="70" zoomScaleNormal="70" workbookViewId="0">
      <selection activeCell="V17" sqref="V17"/>
    </sheetView>
  </sheetViews>
  <sheetFormatPr baseColWidth="10" defaultColWidth="20.69140625" defaultRowHeight="12.45" x14ac:dyDescent="0.3"/>
  <cols>
    <col min="1" max="1" width="20.69140625" style="84" hidden="1" customWidth="1"/>
    <col min="2" max="2" width="20.69140625" style="85" hidden="1" customWidth="1"/>
    <col min="3" max="3" width="20.69140625" style="84" hidden="1" customWidth="1"/>
    <col min="4" max="11" width="20.69140625" style="86" hidden="1" customWidth="1"/>
    <col min="12" max="13" width="20.69140625" style="87"/>
    <col min="14" max="14" width="20.69140625" style="209"/>
    <col min="15" max="16" width="20.69140625" style="86"/>
    <col min="17" max="17" width="20.69140625" style="207"/>
    <col min="18" max="18" width="22.53515625" style="86" customWidth="1"/>
    <col min="19" max="20" width="20.69140625" style="86"/>
    <col min="21" max="21" width="20.69140625" style="185"/>
    <col min="22" max="25" width="20.69140625" style="86"/>
    <col min="26" max="26" width="20.69140625" style="194"/>
    <col min="27" max="27" width="20.69140625" style="213"/>
    <col min="28" max="29" width="20.69140625" style="194"/>
    <col min="30" max="30" width="20.69140625" style="86"/>
    <col min="31" max="32" width="20.69140625" style="194"/>
    <col min="33" max="44" width="20.69140625" style="86"/>
    <col min="45" max="45" width="20.69140625" style="185"/>
    <col min="46" max="16384" width="20.69140625" style="86"/>
  </cols>
  <sheetData>
    <row r="1" spans="1:45" s="94" customFormat="1" ht="10" customHeight="1" x14ac:dyDescent="0.3">
      <c r="A1" s="92"/>
      <c r="B1" s="93"/>
      <c r="C1" s="92"/>
      <c r="L1" s="95"/>
      <c r="M1" s="95"/>
      <c r="AB1" s="188"/>
      <c r="AC1" s="188"/>
      <c r="AE1" s="188"/>
      <c r="AF1" s="188"/>
      <c r="AS1" s="179"/>
    </row>
    <row r="2" spans="1:45" s="94" customFormat="1" ht="10" customHeight="1" x14ac:dyDescent="0.3">
      <c r="A2" s="92"/>
      <c r="B2" s="93"/>
      <c r="C2" s="92"/>
      <c r="L2" s="95"/>
      <c r="M2" s="95"/>
      <c r="AB2" s="188"/>
      <c r="AC2" s="188"/>
      <c r="AE2" s="188"/>
      <c r="AF2" s="188"/>
      <c r="AS2" s="179"/>
    </row>
    <row r="3" spans="1:45" s="94" customFormat="1" ht="31.5" customHeight="1" x14ac:dyDescent="0.3">
      <c r="A3" s="92"/>
      <c r="B3" s="93"/>
      <c r="C3" s="92"/>
      <c r="L3" s="96" t="s">
        <v>13</v>
      </c>
      <c r="M3" s="95"/>
      <c r="AB3" s="188"/>
      <c r="AC3" s="188"/>
      <c r="AE3" s="188"/>
      <c r="AF3" s="188"/>
      <c r="AS3" s="179"/>
    </row>
    <row r="4" spans="1:45" s="94" customFormat="1" ht="26.15" customHeight="1" x14ac:dyDescent="0.3">
      <c r="A4" s="98"/>
      <c r="B4" s="99"/>
      <c r="C4" s="99"/>
      <c r="D4" s="99"/>
      <c r="E4" s="99"/>
      <c r="F4" s="99"/>
      <c r="G4" s="99"/>
      <c r="H4" s="99"/>
      <c r="I4" s="99"/>
      <c r="J4" s="99"/>
      <c r="K4" s="99"/>
      <c r="L4" s="100" t="s">
        <v>36</v>
      </c>
      <c r="M4" s="100"/>
      <c r="N4" s="228"/>
      <c r="O4" s="229"/>
      <c r="P4" s="230"/>
      <c r="R4" s="97" t="s">
        <v>179</v>
      </c>
      <c r="S4" s="228"/>
      <c r="T4" s="229"/>
      <c r="U4" s="230"/>
      <c r="W4" s="99" t="s">
        <v>182</v>
      </c>
      <c r="Y4" s="237"/>
      <c r="Z4" s="238"/>
      <c r="AA4" s="239"/>
      <c r="AB4" s="188"/>
      <c r="AC4" s="188"/>
      <c r="AE4" s="188"/>
      <c r="AF4" s="188"/>
      <c r="AS4" s="179"/>
    </row>
    <row r="5" spans="1:45" s="94" customFormat="1" ht="10" customHeight="1" x14ac:dyDescent="0.3">
      <c r="A5" s="92"/>
      <c r="B5" s="93"/>
      <c r="C5" s="92"/>
      <c r="L5" s="95"/>
      <c r="M5" s="95"/>
      <c r="AB5" s="188"/>
      <c r="AC5" s="188"/>
      <c r="AE5" s="188"/>
      <c r="AF5" s="188"/>
      <c r="AS5" s="179"/>
    </row>
    <row r="6" spans="1:45" s="99" customFormat="1" ht="51.9" customHeight="1" x14ac:dyDescent="0.3">
      <c r="L6" s="102" t="s">
        <v>16</v>
      </c>
      <c r="M6" s="100"/>
      <c r="N6" s="228"/>
      <c r="O6" s="229"/>
      <c r="P6" s="230"/>
      <c r="R6" s="101" t="s">
        <v>138</v>
      </c>
      <c r="S6" s="231"/>
      <c r="T6" s="232"/>
      <c r="U6" s="233"/>
      <c r="W6" s="94" t="s">
        <v>168</v>
      </c>
      <c r="X6" s="94"/>
      <c r="Y6" s="234"/>
      <c r="Z6" s="235"/>
      <c r="AA6" s="236"/>
      <c r="AB6" s="189"/>
      <c r="AC6" s="189"/>
      <c r="AE6" s="189"/>
      <c r="AF6" s="189"/>
      <c r="AS6" s="180"/>
    </row>
    <row r="7" spans="1:45" s="94" customFormat="1" ht="10" customHeight="1" x14ac:dyDescent="0.3">
      <c r="A7" s="92"/>
      <c r="AB7" s="188"/>
      <c r="AC7" s="188"/>
      <c r="AE7" s="188"/>
      <c r="AF7" s="188"/>
      <c r="AS7" s="179"/>
    </row>
    <row r="8" spans="1:45" s="99" customFormat="1" ht="26.15" customHeight="1" x14ac:dyDescent="0.3">
      <c r="A8" s="98"/>
      <c r="L8" s="99" t="s">
        <v>162</v>
      </c>
      <c r="M8" s="94"/>
      <c r="N8" s="234"/>
      <c r="O8" s="235"/>
      <c r="P8" s="236"/>
      <c r="R8" s="104" t="s">
        <v>180</v>
      </c>
      <c r="S8" s="228"/>
      <c r="T8" s="229"/>
      <c r="U8" s="230"/>
      <c r="W8" s="99" t="s">
        <v>161</v>
      </c>
      <c r="Y8" s="234"/>
      <c r="Z8" s="235"/>
      <c r="AA8" s="236"/>
      <c r="AB8" s="189"/>
      <c r="AC8" s="189"/>
      <c r="AE8" s="189"/>
      <c r="AF8" s="189"/>
      <c r="AS8" s="180"/>
    </row>
    <row r="9" spans="1:45" s="94" customFormat="1" ht="10" customHeight="1" x14ac:dyDescent="0.3">
      <c r="A9" s="92"/>
      <c r="L9" s="102"/>
      <c r="M9" s="93"/>
      <c r="N9" s="92"/>
      <c r="AB9" s="188"/>
      <c r="AC9" s="188"/>
      <c r="AE9" s="188"/>
      <c r="AF9" s="188"/>
      <c r="AS9" s="179"/>
    </row>
    <row r="10" spans="1:45" s="99" customFormat="1" ht="26.15" customHeight="1" x14ac:dyDescent="0.3">
      <c r="A10" s="98"/>
      <c r="L10" s="102" t="s">
        <v>7</v>
      </c>
      <c r="M10" s="100"/>
      <c r="N10" s="158"/>
      <c r="O10" s="103" t="s">
        <v>8</v>
      </c>
      <c r="P10" s="152"/>
      <c r="R10" s="99" t="s">
        <v>10</v>
      </c>
      <c r="S10" s="225"/>
      <c r="T10" s="226"/>
      <c r="U10" s="227"/>
      <c r="W10" s="94" t="s">
        <v>163</v>
      </c>
      <c r="Y10" s="234"/>
      <c r="Z10" s="235"/>
      <c r="AA10" s="236"/>
      <c r="AB10" s="189"/>
      <c r="AC10" s="189"/>
      <c r="AE10" s="189"/>
      <c r="AF10" s="189"/>
      <c r="AS10" s="180"/>
    </row>
    <row r="11" spans="1:45" s="94" customFormat="1" ht="10" customHeight="1" x14ac:dyDescent="0.3">
      <c r="A11" s="92"/>
      <c r="L11" s="102"/>
      <c r="M11" s="93"/>
      <c r="N11" s="93"/>
      <c r="O11" s="92"/>
      <c r="AB11" s="188"/>
      <c r="AC11" s="188"/>
      <c r="AE11" s="188"/>
      <c r="AF11" s="188"/>
      <c r="AS11" s="179"/>
    </row>
    <row r="12" spans="1:45" s="94" customFormat="1" ht="26.15" customHeight="1" x14ac:dyDescent="0.3">
      <c r="A12" s="92"/>
      <c r="L12" s="102" t="s">
        <v>17</v>
      </c>
      <c r="M12" s="93"/>
      <c r="N12" s="225"/>
      <c r="O12" s="226"/>
      <c r="P12" s="227"/>
      <c r="R12" s="105" t="s">
        <v>125</v>
      </c>
      <c r="S12" s="225"/>
      <c r="T12" s="226"/>
      <c r="U12" s="227"/>
      <c r="W12" s="99" t="s">
        <v>165</v>
      </c>
      <c r="X12" s="99"/>
      <c r="Y12" s="234"/>
      <c r="Z12" s="235"/>
      <c r="AA12" s="236"/>
      <c r="AB12" s="188"/>
      <c r="AC12" s="188"/>
      <c r="AE12" s="188"/>
      <c r="AF12" s="188"/>
      <c r="AS12" s="179"/>
    </row>
    <row r="13" spans="1:45" s="106" customFormat="1" ht="30" customHeight="1" x14ac:dyDescent="0.3">
      <c r="L13" s="107"/>
      <c r="M13" s="107"/>
      <c r="N13" s="108"/>
      <c r="O13" s="108"/>
      <c r="P13" s="108"/>
      <c r="AB13" s="190"/>
      <c r="AC13" s="190"/>
      <c r="AE13" s="190"/>
      <c r="AF13" s="190"/>
      <c r="AS13" s="181"/>
    </row>
    <row r="14" spans="1:45" s="94" customFormat="1" ht="31.5" customHeight="1" x14ac:dyDescent="0.3">
      <c r="A14" s="109"/>
      <c r="B14" s="109"/>
      <c r="C14" s="109"/>
      <c r="D14" s="109"/>
      <c r="E14" s="109"/>
      <c r="F14" s="109"/>
      <c r="G14" s="109"/>
      <c r="H14" s="109"/>
      <c r="I14" s="109"/>
      <c r="J14" s="109"/>
      <c r="K14" s="109"/>
      <c r="L14" s="110"/>
      <c r="M14" s="111"/>
      <c r="N14" s="112" t="s">
        <v>22</v>
      </c>
      <c r="O14" s="112" t="s">
        <v>23</v>
      </c>
      <c r="P14" s="113" t="s">
        <v>24</v>
      </c>
      <c r="Q14" s="114" t="s">
        <v>19</v>
      </c>
      <c r="R14" s="115" t="s">
        <v>21</v>
      </c>
      <c r="S14" s="116"/>
      <c r="AB14" s="188"/>
      <c r="AC14" s="188"/>
      <c r="AE14" s="188"/>
      <c r="AF14" s="188"/>
      <c r="AS14" s="179"/>
    </row>
    <row r="15" spans="1:45" s="94" customFormat="1" ht="31.5" customHeight="1" x14ac:dyDescent="0.3">
      <c r="A15" s="119"/>
      <c r="B15" s="120"/>
      <c r="C15" s="120"/>
      <c r="D15" s="120"/>
      <c r="E15" s="120"/>
      <c r="F15" s="120"/>
      <c r="G15" s="120"/>
      <c r="H15" s="120"/>
      <c r="I15" s="120"/>
      <c r="J15" s="120"/>
      <c r="K15" s="121"/>
      <c r="L15" s="222" t="s">
        <v>18</v>
      </c>
      <c r="M15" s="122" t="s">
        <v>20</v>
      </c>
      <c r="N15" s="123"/>
      <c r="O15" s="124"/>
      <c r="P15" s="125"/>
      <c r="Q15" s="126"/>
      <c r="R15" s="127"/>
      <c r="W15" s="99"/>
      <c r="AB15" s="188"/>
      <c r="AC15" s="188"/>
      <c r="AE15" s="188"/>
      <c r="AF15" s="188"/>
      <c r="AS15" s="179"/>
    </row>
    <row r="16" spans="1:45" s="94" customFormat="1" ht="37.5" customHeight="1" x14ac:dyDescent="0.3">
      <c r="A16" s="128"/>
      <c r="B16" s="129"/>
      <c r="C16" s="129"/>
      <c r="D16" s="129"/>
      <c r="E16" s="129"/>
      <c r="F16" s="129"/>
      <c r="G16" s="129"/>
      <c r="H16" s="129"/>
      <c r="I16" s="129"/>
      <c r="J16" s="129"/>
      <c r="K16" s="130"/>
      <c r="L16" s="223"/>
      <c r="M16" s="131" t="s">
        <v>28</v>
      </c>
      <c r="N16" s="132"/>
      <c r="O16" s="132"/>
      <c r="P16" s="133"/>
      <c r="Q16" s="159"/>
      <c r="R16" s="134"/>
      <c r="T16" s="117"/>
      <c r="U16" s="118" t="s">
        <v>31</v>
      </c>
      <c r="AB16" s="188"/>
      <c r="AC16" s="188"/>
      <c r="AE16" s="188"/>
      <c r="AF16" s="188"/>
      <c r="AS16" s="179"/>
    </row>
    <row r="17" spans="1:47" s="94" customFormat="1" ht="49.5" customHeight="1" x14ac:dyDescent="0.3">
      <c r="A17" s="92"/>
      <c r="L17" s="224" t="s">
        <v>30</v>
      </c>
      <c r="M17" s="224"/>
      <c r="N17" s="224"/>
      <c r="O17" s="224"/>
      <c r="P17" s="224"/>
      <c r="Q17" s="224"/>
      <c r="R17" s="224"/>
      <c r="AB17" s="188"/>
      <c r="AC17" s="188"/>
      <c r="AE17" s="188"/>
      <c r="AF17" s="188"/>
      <c r="AS17" s="179"/>
    </row>
    <row r="18" spans="1:47" s="99" customFormat="1" ht="30" customHeight="1" x14ac:dyDescent="0.3">
      <c r="A18" s="98"/>
      <c r="P18" s="135"/>
      <c r="T18" s="136"/>
      <c r="U18" s="94"/>
      <c r="V18" s="94"/>
      <c r="W18" s="94"/>
      <c r="X18" s="94"/>
      <c r="Y18" s="94"/>
      <c r="Z18" s="94"/>
      <c r="AA18" s="94"/>
      <c r="AB18" s="188"/>
      <c r="AC18" s="188"/>
      <c r="AD18" s="94"/>
      <c r="AE18" s="188"/>
      <c r="AF18" s="188"/>
      <c r="AG18" s="94"/>
      <c r="AH18" s="94"/>
      <c r="AI18" s="94"/>
      <c r="AJ18" s="94"/>
      <c r="AK18" s="94"/>
      <c r="AL18" s="94"/>
      <c r="AM18" s="94"/>
      <c r="AN18" s="94"/>
      <c r="AO18" s="94"/>
      <c r="AP18" s="94"/>
      <c r="AQ18" s="94"/>
      <c r="AR18" s="94"/>
      <c r="AS18" s="179"/>
      <c r="AT18" s="94"/>
      <c r="AU18" s="94"/>
    </row>
    <row r="19" spans="1:47" s="116" customFormat="1" ht="23.25" customHeight="1" x14ac:dyDescent="0.3">
      <c r="A19" s="137"/>
      <c r="B19" s="138"/>
      <c r="C19" s="139"/>
      <c r="D19" s="139"/>
      <c r="E19" s="139"/>
      <c r="F19" s="139"/>
      <c r="G19" s="139"/>
      <c r="H19" s="139"/>
      <c r="I19" s="137"/>
      <c r="J19" s="139"/>
      <c r="K19" s="140"/>
      <c r="L19" s="141" t="s">
        <v>147</v>
      </c>
      <c r="M19" s="142"/>
      <c r="N19" s="142"/>
      <c r="O19" s="142"/>
      <c r="P19" s="142"/>
      <c r="Q19" s="142"/>
      <c r="R19" s="142"/>
      <c r="S19" s="141" t="s">
        <v>146</v>
      </c>
      <c r="T19" s="142"/>
      <c r="U19" s="142"/>
      <c r="V19" s="142"/>
      <c r="W19" s="142"/>
      <c r="X19" s="142"/>
      <c r="Y19" s="142"/>
      <c r="Z19" s="142"/>
      <c r="AA19" s="143"/>
      <c r="AB19" s="191"/>
      <c r="AC19" s="191"/>
      <c r="AD19" s="143"/>
      <c r="AE19" s="191"/>
      <c r="AF19" s="191"/>
      <c r="AG19" s="141" t="s">
        <v>27</v>
      </c>
      <c r="AH19" s="144"/>
      <c r="AI19" s="144"/>
      <c r="AJ19" s="144"/>
      <c r="AK19" s="144"/>
      <c r="AL19" s="144"/>
      <c r="AM19" s="144"/>
      <c r="AN19" s="144"/>
      <c r="AO19" s="144"/>
      <c r="AP19" s="144"/>
      <c r="AQ19" s="144"/>
      <c r="AR19" s="145"/>
      <c r="AS19" s="182" t="s">
        <v>155</v>
      </c>
      <c r="AT19" s="142"/>
      <c r="AU19" s="145"/>
    </row>
    <row r="20" spans="1:47" s="151" customFormat="1" ht="37.299999999999997" x14ac:dyDescent="0.3">
      <c r="A20" s="146" t="s">
        <v>0</v>
      </c>
      <c r="B20" s="147" t="s">
        <v>1</v>
      </c>
      <c r="C20" s="147" t="s">
        <v>2</v>
      </c>
      <c r="D20" s="147" t="s">
        <v>58</v>
      </c>
      <c r="E20" s="147" t="s">
        <v>3</v>
      </c>
      <c r="F20" s="147" t="s">
        <v>5</v>
      </c>
      <c r="G20" s="147" t="s">
        <v>38</v>
      </c>
      <c r="H20" s="147" t="s">
        <v>4</v>
      </c>
      <c r="I20" s="148" t="s">
        <v>160</v>
      </c>
      <c r="J20" s="147" t="s">
        <v>159</v>
      </c>
      <c r="K20" s="149" t="s">
        <v>158</v>
      </c>
      <c r="L20" s="148" t="s">
        <v>226</v>
      </c>
      <c r="M20" s="147" t="s">
        <v>37</v>
      </c>
      <c r="N20" s="147" t="s">
        <v>34</v>
      </c>
      <c r="O20" s="147" t="s">
        <v>35</v>
      </c>
      <c r="P20" s="147" t="s">
        <v>15</v>
      </c>
      <c r="Q20" s="147" t="s">
        <v>141</v>
      </c>
      <c r="R20" s="149" t="s">
        <v>235</v>
      </c>
      <c r="S20" s="148" t="s">
        <v>219</v>
      </c>
      <c r="T20" s="147" t="s">
        <v>142</v>
      </c>
      <c r="U20" s="147" t="s">
        <v>149</v>
      </c>
      <c r="V20" s="147" t="s">
        <v>148</v>
      </c>
      <c r="W20" s="147" t="s">
        <v>153</v>
      </c>
      <c r="X20" s="147" t="s">
        <v>154</v>
      </c>
      <c r="Y20" s="147" t="s">
        <v>220</v>
      </c>
      <c r="Z20" s="147" t="s">
        <v>223</v>
      </c>
      <c r="AA20" s="147" t="s">
        <v>33</v>
      </c>
      <c r="AB20" s="192" t="s">
        <v>224</v>
      </c>
      <c r="AC20" s="192" t="s">
        <v>130</v>
      </c>
      <c r="AD20" s="147" t="s">
        <v>131</v>
      </c>
      <c r="AE20" s="192" t="s">
        <v>225</v>
      </c>
      <c r="AF20" s="192" t="s">
        <v>132</v>
      </c>
      <c r="AG20" s="148" t="s">
        <v>135</v>
      </c>
      <c r="AH20" s="147" t="s">
        <v>134</v>
      </c>
      <c r="AI20" s="147" t="s">
        <v>6</v>
      </c>
      <c r="AJ20" s="147" t="s">
        <v>133</v>
      </c>
      <c r="AK20" s="147" t="s">
        <v>140</v>
      </c>
      <c r="AL20" s="147" t="s">
        <v>139</v>
      </c>
      <c r="AM20" s="147" t="s">
        <v>221</v>
      </c>
      <c r="AN20" s="147" t="s">
        <v>136</v>
      </c>
      <c r="AO20" s="147" t="s">
        <v>145</v>
      </c>
      <c r="AP20" s="147" t="s">
        <v>32</v>
      </c>
      <c r="AQ20" s="147" t="s">
        <v>143</v>
      </c>
      <c r="AR20" s="149" t="s">
        <v>144</v>
      </c>
      <c r="AS20" s="183" t="s">
        <v>222</v>
      </c>
      <c r="AT20" s="147" t="s">
        <v>151</v>
      </c>
      <c r="AU20" s="150" t="s">
        <v>152</v>
      </c>
    </row>
    <row r="21" spans="1:47" s="81" customFormat="1" ht="25" customHeight="1" x14ac:dyDescent="0.3">
      <c r="A21" s="89" t="str">
        <f t="shared" ref="A21:A84" si="0">IF(B21="","",B21&amp;"_"&amp;C21)</f>
        <v>0_1</v>
      </c>
      <c r="B21" s="78">
        <f t="shared" ref="B21:B84" si="1">$S$8</f>
        <v>0</v>
      </c>
      <c r="C21" s="78">
        <f>IF(EA_Tabelle!$B446="","",COUNTIF($B$20:B20,EA_Tabelle!$B446)+1)</f>
        <v>1</v>
      </c>
      <c r="D21" s="77">
        <f t="shared" ref="D21:D84" si="2">$S$6</f>
        <v>0</v>
      </c>
      <c r="E21" s="77" t="e">
        <f>INDEX(Lieferanten[L_ID],MATCH(EA_Tabelle!$M21,Lieferanten[Lieferantenbezeichnung],0))</f>
        <v>#N/A</v>
      </c>
      <c r="F21" s="79">
        <f t="shared" ref="F21:F84" si="3">$N$6</f>
        <v>0</v>
      </c>
      <c r="G21" s="79" t="str">
        <f>IF(EA_Tabelle!$L21="","",(INDEX(BT[Ressort],MATCH(EA_Tabelle!$L21,BT[Bedarfsträger],0))))</f>
        <v/>
      </c>
      <c r="H21" s="80" t="str">
        <f>IF(EA_Tabelle!$L21="","",(INDEX(BT[BT_ID],MATCH(EA_Tabelle!$L21,BT[Bedarfsträger],0))))</f>
        <v/>
      </c>
      <c r="I21" s="82">
        <f t="shared" ref="I21:I84" si="4">$N$10</f>
        <v>0</v>
      </c>
      <c r="J21" s="82">
        <f t="shared" ref="J21:J84" si="5">$P$10</f>
        <v>0</v>
      </c>
      <c r="K21" s="83">
        <f t="shared" ref="K21:K84" si="6">$S$10</f>
        <v>0</v>
      </c>
      <c r="L21" s="44"/>
      <c r="M21" s="46"/>
      <c r="N21" s="208"/>
      <c r="O21" s="44"/>
      <c r="P21" s="43"/>
      <c r="Q21" s="206"/>
      <c r="R21" s="44"/>
      <c r="S21" s="90"/>
      <c r="T21" s="46"/>
      <c r="U21" s="210"/>
      <c r="V21" s="43"/>
      <c r="W21" s="186">
        <f>IFERROR(U21*INDEX(Preisstufen[Netto],MATCH(EA_Tabelle!T21,Preisstufen[Preisstufe],0)),0)</f>
        <v>0</v>
      </c>
      <c r="X21" s="186">
        <f>W21*(1+AD21)</f>
        <v>0</v>
      </c>
      <c r="Y21" s="47"/>
      <c r="Z21" s="211"/>
      <c r="AA21" s="212"/>
      <c r="AB21" s="193">
        <f t="shared" ref="AB21:AB84" si="7">IFERROR(IF(Vertragstyp="Beratervertrag", W21/U21,Z21*(1-AA21)),0)</f>
        <v>0</v>
      </c>
      <c r="AC21" s="211">
        <f t="shared" ref="AC21:AC84" si="8">IF(Vertragstyp="Beratervertrag", W21,Y21*AB21)</f>
        <v>0</v>
      </c>
      <c r="AD21" s="88">
        <v>0.19</v>
      </c>
      <c r="AE21" s="195">
        <f>AB21*(1+AD21)</f>
        <v>0</v>
      </c>
      <c r="AF21" s="211">
        <f>AC21*(1+AD21)</f>
        <v>0</v>
      </c>
      <c r="AG21" s="50"/>
      <c r="AH21" s="43"/>
      <c r="AI21" s="46"/>
      <c r="AJ21" s="43"/>
      <c r="AK21" s="43"/>
      <c r="AL21" s="46"/>
      <c r="AM21" s="47"/>
      <c r="AN21" s="76">
        <f t="shared" ref="AN21:AN84" si="9">AM21*AB21</f>
        <v>0</v>
      </c>
      <c r="AO21" s="76">
        <f>AN21*(1+AD21)</f>
        <v>0</v>
      </c>
      <c r="AP21" s="214"/>
      <c r="AQ21" s="76">
        <f t="shared" ref="AQ21:AQ84" si="10">AN21*(1-AP21)</f>
        <v>0</v>
      </c>
      <c r="AR21" s="91">
        <f>AQ21*(1+AD21)</f>
        <v>0</v>
      </c>
      <c r="AS21" s="184">
        <f>IF(EA_Tabelle!$AI21="Ja",EA_Tabelle!$AM21,IF(EA_Tabelle!$Y21&lt;&gt;"",EA_Tabelle!$Y21,EA_Tabelle!$U21))</f>
        <v>0</v>
      </c>
      <c r="AT21" s="76">
        <f>IF(EA_Tabelle!$AI21="Ja",EA_Tabelle!$AN21,IF(EA_Tabelle!$AC21&lt;&gt;0,EA_Tabelle!$AC21,EA_Tabelle!$W21))</f>
        <v>0</v>
      </c>
      <c r="AU21" s="91">
        <f>IF(EA_Tabelle!$AI21="Ja",EA_Tabelle!$AO21,IF(EA_Tabelle!$AF21&lt;&gt;0,EA_Tabelle!$AF21,EA_Tabelle!$X21))</f>
        <v>0</v>
      </c>
    </row>
    <row r="22" spans="1:47" s="81" customFormat="1" ht="25" customHeight="1" x14ac:dyDescent="0.3">
      <c r="A22" s="89" t="str">
        <f t="shared" si="0"/>
        <v>0_2</v>
      </c>
      <c r="B22" s="78">
        <f t="shared" si="1"/>
        <v>0</v>
      </c>
      <c r="C22" s="78">
        <f>IF(EA_Tabelle!$B654="","",COUNTIF($B$20:B21,EA_Tabelle!$B654)+1)</f>
        <v>2</v>
      </c>
      <c r="D22" s="77">
        <f t="shared" si="2"/>
        <v>0</v>
      </c>
      <c r="E22" s="77" t="e">
        <f>INDEX(Lieferanten[L_ID],MATCH(EA_Tabelle!$M22,Lieferanten[Lieferantenbezeichnung],0))</f>
        <v>#N/A</v>
      </c>
      <c r="F22" s="79">
        <f t="shared" si="3"/>
        <v>0</v>
      </c>
      <c r="G22" s="79" t="str">
        <f>IF(EA_Tabelle!$L22="","",(INDEX(BT[Ressort],MATCH(EA_Tabelle!$L22,BT[Bedarfsträger],0))))</f>
        <v/>
      </c>
      <c r="H22" s="80" t="str">
        <f>IF(EA_Tabelle!$L22="","",(INDEX(BT[BT_ID],MATCH(EA_Tabelle!$L22,BT[Bedarfsträger],0))))</f>
        <v/>
      </c>
      <c r="I22" s="82">
        <f t="shared" si="4"/>
        <v>0</v>
      </c>
      <c r="J22" s="82">
        <f t="shared" si="5"/>
        <v>0</v>
      </c>
      <c r="K22" s="83">
        <f t="shared" si="6"/>
        <v>0</v>
      </c>
      <c r="L22" s="44"/>
      <c r="M22" s="46"/>
      <c r="N22" s="208"/>
      <c r="O22" s="44"/>
      <c r="P22" s="43"/>
      <c r="Q22" s="206"/>
      <c r="R22" s="44"/>
      <c r="S22" s="90"/>
      <c r="T22" s="46"/>
      <c r="U22" s="210"/>
      <c r="V22" s="43"/>
      <c r="W22" s="186">
        <f>IFERROR(U22*INDEX(Preisstufen[Netto],MATCH(EA_Tabelle!T22,Preisstufen[Preisstufe],0)),0)</f>
        <v>0</v>
      </c>
      <c r="X22" s="186">
        <f t="shared" ref="X22:X85" si="11">W22*(1+AD22)</f>
        <v>0</v>
      </c>
      <c r="Y22" s="47"/>
      <c r="Z22" s="211"/>
      <c r="AA22" s="212"/>
      <c r="AB22" s="193">
        <f t="shared" si="7"/>
        <v>0</v>
      </c>
      <c r="AC22" s="211">
        <f t="shared" si="8"/>
        <v>0</v>
      </c>
      <c r="AD22" s="88">
        <v>0.19</v>
      </c>
      <c r="AE22" s="195">
        <f t="shared" ref="AE22:AE85" si="12">AB22*(1+AD22)</f>
        <v>0</v>
      </c>
      <c r="AF22" s="211">
        <f t="shared" ref="AF22:AF85" si="13">AC22*(1+AD22)</f>
        <v>0</v>
      </c>
      <c r="AG22" s="50"/>
      <c r="AH22" s="43"/>
      <c r="AI22" s="46"/>
      <c r="AJ22" s="43"/>
      <c r="AK22" s="43"/>
      <c r="AL22" s="46"/>
      <c r="AM22" s="47"/>
      <c r="AN22" s="76">
        <f t="shared" si="9"/>
        <v>0</v>
      </c>
      <c r="AO22" s="76">
        <f t="shared" ref="AO22:AO85" si="14">AN22*(1+AD22)</f>
        <v>0</v>
      </c>
      <c r="AP22" s="214"/>
      <c r="AQ22" s="76">
        <f t="shared" si="10"/>
        <v>0</v>
      </c>
      <c r="AR22" s="91">
        <f t="shared" ref="AR22:AR85" si="15">AQ22*(1+AD22)</f>
        <v>0</v>
      </c>
      <c r="AS22" s="184">
        <f>IF(EA_Tabelle!$AI22="Ja",EA_Tabelle!$AM22,IF(EA_Tabelle!$Y22&lt;&gt;"",EA_Tabelle!$Y22,EA_Tabelle!$U22))</f>
        <v>0</v>
      </c>
      <c r="AT22" s="76">
        <f>IF(EA_Tabelle!$AI22="Ja",EA_Tabelle!$AN22,IF(EA_Tabelle!$AC22&lt;&gt;0,EA_Tabelle!$AC22,EA_Tabelle!$W22))</f>
        <v>0</v>
      </c>
      <c r="AU22" s="91">
        <f>IF(EA_Tabelle!$AI22="Ja",EA_Tabelle!$AO22,IF(EA_Tabelle!$AF22&lt;&gt;0,EA_Tabelle!$AF22,EA_Tabelle!$X22))</f>
        <v>0</v>
      </c>
    </row>
    <row r="23" spans="1:47" s="81" customFormat="1" ht="25" customHeight="1" x14ac:dyDescent="0.3">
      <c r="A23" s="89" t="str">
        <f t="shared" si="0"/>
        <v>0_3</v>
      </c>
      <c r="B23" s="78">
        <f t="shared" si="1"/>
        <v>0</v>
      </c>
      <c r="C23" s="78">
        <f>IF(EA_Tabelle!$B722="","",COUNTIF($B$20:B22,EA_Tabelle!$B722)+1)</f>
        <v>3</v>
      </c>
      <c r="D23" s="77">
        <f t="shared" si="2"/>
        <v>0</v>
      </c>
      <c r="E23" s="77" t="e">
        <f>INDEX(Lieferanten[L_ID],MATCH(EA_Tabelle!$M23,Lieferanten[Lieferantenbezeichnung],0))</f>
        <v>#N/A</v>
      </c>
      <c r="F23" s="79">
        <f t="shared" si="3"/>
        <v>0</v>
      </c>
      <c r="G23" s="79" t="str">
        <f>IF(EA_Tabelle!$L23="","",(INDEX(BT[Ressort],MATCH(EA_Tabelle!$L23,BT[Bedarfsträger],0))))</f>
        <v/>
      </c>
      <c r="H23" s="80" t="str">
        <f>IF(EA_Tabelle!$L23="","",(INDEX(BT[BT_ID],MATCH(EA_Tabelle!$L23,BT[Bedarfsträger],0))))</f>
        <v/>
      </c>
      <c r="I23" s="82">
        <f t="shared" si="4"/>
        <v>0</v>
      </c>
      <c r="J23" s="82">
        <f t="shared" si="5"/>
        <v>0</v>
      </c>
      <c r="K23" s="83">
        <f t="shared" si="6"/>
        <v>0</v>
      </c>
      <c r="L23" s="44"/>
      <c r="M23" s="46"/>
      <c r="N23" s="208"/>
      <c r="O23" s="44"/>
      <c r="P23" s="43"/>
      <c r="Q23" s="206"/>
      <c r="R23" s="44"/>
      <c r="S23" s="90"/>
      <c r="T23" s="46"/>
      <c r="U23" s="210"/>
      <c r="V23" s="43"/>
      <c r="W23" s="186">
        <f>IFERROR(U23*INDEX(Preisstufen[Netto],MATCH(EA_Tabelle!T23,Preisstufen[Preisstufe],0)),0)</f>
        <v>0</v>
      </c>
      <c r="X23" s="186">
        <f t="shared" si="11"/>
        <v>0</v>
      </c>
      <c r="Y23" s="47"/>
      <c r="Z23" s="211"/>
      <c r="AA23" s="212"/>
      <c r="AB23" s="193">
        <f t="shared" si="7"/>
        <v>0</v>
      </c>
      <c r="AC23" s="211">
        <f t="shared" si="8"/>
        <v>0</v>
      </c>
      <c r="AD23" s="88">
        <v>0.19</v>
      </c>
      <c r="AE23" s="195">
        <f t="shared" si="12"/>
        <v>0</v>
      </c>
      <c r="AF23" s="211">
        <f t="shared" si="13"/>
        <v>0</v>
      </c>
      <c r="AG23" s="50"/>
      <c r="AH23" s="43"/>
      <c r="AI23" s="46"/>
      <c r="AJ23" s="43"/>
      <c r="AK23" s="43"/>
      <c r="AL23" s="46"/>
      <c r="AM23" s="47"/>
      <c r="AN23" s="76">
        <f t="shared" si="9"/>
        <v>0</v>
      </c>
      <c r="AO23" s="76">
        <f t="shared" si="14"/>
        <v>0</v>
      </c>
      <c r="AP23" s="214"/>
      <c r="AQ23" s="76">
        <f t="shared" si="10"/>
        <v>0</v>
      </c>
      <c r="AR23" s="91">
        <f t="shared" si="15"/>
        <v>0</v>
      </c>
      <c r="AS23" s="184">
        <f>IF(EA_Tabelle!$AI23="Ja",EA_Tabelle!$AM23,IF(EA_Tabelle!$Y23&lt;&gt;"",EA_Tabelle!$Y23,EA_Tabelle!$U23))</f>
        <v>0</v>
      </c>
      <c r="AT23" s="76">
        <f>IF(EA_Tabelle!$AI23="Ja",EA_Tabelle!$AN23,IF(EA_Tabelle!$AC23&lt;&gt;0,EA_Tabelle!$AC23,EA_Tabelle!$W23))</f>
        <v>0</v>
      </c>
      <c r="AU23" s="91">
        <f>IF(EA_Tabelle!$AI23="Ja",EA_Tabelle!$AO23,IF(EA_Tabelle!$AF23&lt;&gt;0,EA_Tabelle!$AF23,EA_Tabelle!$X23))</f>
        <v>0</v>
      </c>
    </row>
    <row r="24" spans="1:47" s="81" customFormat="1" ht="25" customHeight="1" x14ac:dyDescent="0.3">
      <c r="A24" s="89" t="str">
        <f t="shared" si="0"/>
        <v>0_4</v>
      </c>
      <c r="B24" s="78">
        <f t="shared" si="1"/>
        <v>0</v>
      </c>
      <c r="C24" s="78">
        <f>IF(EA_Tabelle!$B584="","",COUNTIF($B$20:B23,EA_Tabelle!$B584)+1)</f>
        <v>4</v>
      </c>
      <c r="D24" s="77">
        <f t="shared" si="2"/>
        <v>0</v>
      </c>
      <c r="E24" s="77" t="e">
        <f>INDEX(Lieferanten[L_ID],MATCH(EA_Tabelle!$M24,Lieferanten[Lieferantenbezeichnung],0))</f>
        <v>#N/A</v>
      </c>
      <c r="F24" s="79">
        <f t="shared" si="3"/>
        <v>0</v>
      </c>
      <c r="G24" s="79" t="str">
        <f>IF(EA_Tabelle!$L24="","",(INDEX(BT[Ressort],MATCH(EA_Tabelle!$L24,BT[Bedarfsträger],0))))</f>
        <v/>
      </c>
      <c r="H24" s="80" t="str">
        <f>IF(EA_Tabelle!$L24="","",(INDEX(BT[BT_ID],MATCH(EA_Tabelle!$L24,BT[Bedarfsträger],0))))</f>
        <v/>
      </c>
      <c r="I24" s="82">
        <f t="shared" si="4"/>
        <v>0</v>
      </c>
      <c r="J24" s="82">
        <f t="shared" si="5"/>
        <v>0</v>
      </c>
      <c r="K24" s="83">
        <f t="shared" si="6"/>
        <v>0</v>
      </c>
      <c r="L24" s="44"/>
      <c r="M24" s="46"/>
      <c r="N24" s="208"/>
      <c r="O24" s="44"/>
      <c r="P24" s="43"/>
      <c r="Q24" s="206"/>
      <c r="R24" s="44"/>
      <c r="S24" s="90"/>
      <c r="T24" s="46"/>
      <c r="U24" s="210"/>
      <c r="V24" s="43"/>
      <c r="W24" s="186">
        <f>IFERROR(U24*INDEX(Preisstufen[Netto],MATCH(EA_Tabelle!T24,Preisstufen[Preisstufe],0)),0)</f>
        <v>0</v>
      </c>
      <c r="X24" s="186">
        <f t="shared" si="11"/>
        <v>0</v>
      </c>
      <c r="Y24" s="47"/>
      <c r="Z24" s="211"/>
      <c r="AA24" s="212"/>
      <c r="AB24" s="193">
        <f t="shared" si="7"/>
        <v>0</v>
      </c>
      <c r="AC24" s="211">
        <f t="shared" si="8"/>
        <v>0</v>
      </c>
      <c r="AD24" s="88">
        <v>0.19</v>
      </c>
      <c r="AE24" s="195">
        <f t="shared" si="12"/>
        <v>0</v>
      </c>
      <c r="AF24" s="211">
        <f t="shared" si="13"/>
        <v>0</v>
      </c>
      <c r="AG24" s="50"/>
      <c r="AH24" s="43"/>
      <c r="AI24" s="46"/>
      <c r="AJ24" s="43"/>
      <c r="AK24" s="43"/>
      <c r="AL24" s="46"/>
      <c r="AM24" s="47"/>
      <c r="AN24" s="76">
        <f t="shared" si="9"/>
        <v>0</v>
      </c>
      <c r="AO24" s="76">
        <f t="shared" si="14"/>
        <v>0</v>
      </c>
      <c r="AP24" s="214"/>
      <c r="AQ24" s="76">
        <f t="shared" si="10"/>
        <v>0</v>
      </c>
      <c r="AR24" s="91">
        <f t="shared" si="15"/>
        <v>0</v>
      </c>
      <c r="AS24" s="184">
        <f>IF(EA_Tabelle!$AI24="Ja",EA_Tabelle!$AM24,IF(EA_Tabelle!$Y24&lt;&gt;"",EA_Tabelle!$Y24,EA_Tabelle!$U24))</f>
        <v>0</v>
      </c>
      <c r="AT24" s="76">
        <f>IF(EA_Tabelle!$AI24="Ja",EA_Tabelle!$AN24,IF(EA_Tabelle!$AC24&lt;&gt;0,EA_Tabelle!$AC24,EA_Tabelle!$W24))</f>
        <v>0</v>
      </c>
      <c r="AU24" s="91">
        <f>IF(EA_Tabelle!$AI24="Ja",EA_Tabelle!$AO24,IF(EA_Tabelle!$AF24&lt;&gt;0,EA_Tabelle!$AF24,EA_Tabelle!$X24))</f>
        <v>0</v>
      </c>
    </row>
    <row r="25" spans="1:47" s="81" customFormat="1" ht="25" customHeight="1" x14ac:dyDescent="0.3">
      <c r="A25" s="89" t="str">
        <f t="shared" si="0"/>
        <v>0_5</v>
      </c>
      <c r="B25" s="78">
        <f t="shared" si="1"/>
        <v>0</v>
      </c>
      <c r="C25" s="78">
        <f>IF(EA_Tabelle!$B274="","",COUNTIF($B$20:B24,EA_Tabelle!$B274)+1)</f>
        <v>5</v>
      </c>
      <c r="D25" s="77">
        <f t="shared" si="2"/>
        <v>0</v>
      </c>
      <c r="E25" s="77" t="e">
        <f>INDEX(Lieferanten[L_ID],MATCH(EA_Tabelle!$M25,Lieferanten[Lieferantenbezeichnung],0))</f>
        <v>#N/A</v>
      </c>
      <c r="F25" s="79">
        <f t="shared" si="3"/>
        <v>0</v>
      </c>
      <c r="G25" s="79" t="str">
        <f>IF(EA_Tabelle!$L25="","",(INDEX(BT[Ressort],MATCH(EA_Tabelle!$L25,BT[Bedarfsträger],0))))</f>
        <v/>
      </c>
      <c r="H25" s="80" t="str">
        <f>IF(EA_Tabelle!$L25="","",(INDEX(BT[BT_ID],MATCH(EA_Tabelle!$L25,BT[Bedarfsträger],0))))</f>
        <v/>
      </c>
      <c r="I25" s="82">
        <f t="shared" si="4"/>
        <v>0</v>
      </c>
      <c r="J25" s="82">
        <f t="shared" si="5"/>
        <v>0</v>
      </c>
      <c r="K25" s="83">
        <f t="shared" si="6"/>
        <v>0</v>
      </c>
      <c r="L25" s="44"/>
      <c r="M25" s="46"/>
      <c r="N25" s="208"/>
      <c r="O25" s="44"/>
      <c r="P25" s="43"/>
      <c r="Q25" s="206"/>
      <c r="R25" s="44"/>
      <c r="S25" s="90"/>
      <c r="T25" s="46"/>
      <c r="U25" s="210"/>
      <c r="V25" s="43"/>
      <c r="W25" s="186">
        <f>IFERROR(U25*INDEX(Preisstufen[Netto],MATCH(EA_Tabelle!T25,Preisstufen[Preisstufe],0)),0)</f>
        <v>0</v>
      </c>
      <c r="X25" s="186">
        <f t="shared" si="11"/>
        <v>0</v>
      </c>
      <c r="Y25" s="47"/>
      <c r="Z25" s="211"/>
      <c r="AA25" s="212"/>
      <c r="AB25" s="193">
        <f t="shared" si="7"/>
        <v>0</v>
      </c>
      <c r="AC25" s="211">
        <f t="shared" si="8"/>
        <v>0</v>
      </c>
      <c r="AD25" s="88">
        <v>0.19</v>
      </c>
      <c r="AE25" s="195">
        <f t="shared" si="12"/>
        <v>0</v>
      </c>
      <c r="AF25" s="211">
        <f t="shared" si="13"/>
        <v>0</v>
      </c>
      <c r="AG25" s="50"/>
      <c r="AH25" s="43"/>
      <c r="AI25" s="46"/>
      <c r="AJ25" s="43"/>
      <c r="AK25" s="43"/>
      <c r="AL25" s="46"/>
      <c r="AM25" s="47"/>
      <c r="AN25" s="76">
        <f t="shared" si="9"/>
        <v>0</v>
      </c>
      <c r="AO25" s="76">
        <f t="shared" si="14"/>
        <v>0</v>
      </c>
      <c r="AP25" s="214"/>
      <c r="AQ25" s="76">
        <f t="shared" si="10"/>
        <v>0</v>
      </c>
      <c r="AR25" s="91">
        <f t="shared" si="15"/>
        <v>0</v>
      </c>
      <c r="AS25" s="184">
        <f>IF(EA_Tabelle!$AI25="Ja",EA_Tabelle!$AM25,IF(EA_Tabelle!$Y25&lt;&gt;"",EA_Tabelle!$Y25,EA_Tabelle!$U25))</f>
        <v>0</v>
      </c>
      <c r="AT25" s="76">
        <f>IF(EA_Tabelle!$AI25="Ja",EA_Tabelle!$AN25,IF(EA_Tabelle!$AC25&lt;&gt;0,EA_Tabelle!$AC25,EA_Tabelle!$W25))</f>
        <v>0</v>
      </c>
      <c r="AU25" s="91">
        <f>IF(EA_Tabelle!$AI25="Ja",EA_Tabelle!$AO25,IF(EA_Tabelle!$AF25&lt;&gt;0,EA_Tabelle!$AF25,EA_Tabelle!$X25))</f>
        <v>0</v>
      </c>
    </row>
    <row r="26" spans="1:47" s="81" customFormat="1" ht="25" customHeight="1" x14ac:dyDescent="0.3">
      <c r="A26" s="89" t="str">
        <f t="shared" si="0"/>
        <v>0_6</v>
      </c>
      <c r="B26" s="78">
        <f t="shared" si="1"/>
        <v>0</v>
      </c>
      <c r="C26" s="78">
        <f>IF(EA_Tabelle!$B233="","",COUNTIF($B$20:B25,EA_Tabelle!$B233)+1)</f>
        <v>6</v>
      </c>
      <c r="D26" s="77">
        <f t="shared" si="2"/>
        <v>0</v>
      </c>
      <c r="E26" s="77" t="e">
        <f>INDEX(Lieferanten[L_ID],MATCH(EA_Tabelle!$M26,Lieferanten[Lieferantenbezeichnung],0))</f>
        <v>#N/A</v>
      </c>
      <c r="F26" s="79">
        <f t="shared" si="3"/>
        <v>0</v>
      </c>
      <c r="G26" s="79" t="str">
        <f>IF(EA_Tabelle!$L26="","",(INDEX(BT[Ressort],MATCH(EA_Tabelle!$L26,BT[Bedarfsträger],0))))</f>
        <v/>
      </c>
      <c r="H26" s="80" t="str">
        <f>IF(EA_Tabelle!$L26="","",(INDEX(BT[BT_ID],MATCH(EA_Tabelle!$L26,BT[Bedarfsträger],0))))</f>
        <v/>
      </c>
      <c r="I26" s="82">
        <f t="shared" si="4"/>
        <v>0</v>
      </c>
      <c r="J26" s="82">
        <f t="shared" si="5"/>
        <v>0</v>
      </c>
      <c r="K26" s="83">
        <f t="shared" si="6"/>
        <v>0</v>
      </c>
      <c r="L26" s="44"/>
      <c r="M26" s="46"/>
      <c r="N26" s="208"/>
      <c r="O26" s="44"/>
      <c r="P26" s="43"/>
      <c r="Q26" s="206"/>
      <c r="R26" s="44"/>
      <c r="S26" s="90"/>
      <c r="T26" s="46"/>
      <c r="U26" s="210"/>
      <c r="V26" s="43"/>
      <c r="W26" s="186">
        <f>IFERROR(U26*INDEX(Preisstufen[Netto],MATCH(EA_Tabelle!T26,Preisstufen[Preisstufe],0)),0)</f>
        <v>0</v>
      </c>
      <c r="X26" s="186">
        <f t="shared" si="11"/>
        <v>0</v>
      </c>
      <c r="Y26" s="47"/>
      <c r="Z26" s="211"/>
      <c r="AA26" s="212"/>
      <c r="AB26" s="193">
        <f t="shared" si="7"/>
        <v>0</v>
      </c>
      <c r="AC26" s="211">
        <f t="shared" si="8"/>
        <v>0</v>
      </c>
      <c r="AD26" s="88">
        <v>0.19</v>
      </c>
      <c r="AE26" s="195">
        <f t="shared" si="12"/>
        <v>0</v>
      </c>
      <c r="AF26" s="211">
        <f t="shared" si="13"/>
        <v>0</v>
      </c>
      <c r="AG26" s="50"/>
      <c r="AH26" s="43"/>
      <c r="AI26" s="46"/>
      <c r="AJ26" s="43"/>
      <c r="AK26" s="43"/>
      <c r="AL26" s="46"/>
      <c r="AM26" s="47"/>
      <c r="AN26" s="76">
        <f t="shared" si="9"/>
        <v>0</v>
      </c>
      <c r="AO26" s="76">
        <f t="shared" si="14"/>
        <v>0</v>
      </c>
      <c r="AP26" s="214"/>
      <c r="AQ26" s="76">
        <f t="shared" si="10"/>
        <v>0</v>
      </c>
      <c r="AR26" s="91">
        <f t="shared" si="15"/>
        <v>0</v>
      </c>
      <c r="AS26" s="184">
        <f>IF(EA_Tabelle!$AI26="Ja",EA_Tabelle!$AM26,IF(EA_Tabelle!$Y26&lt;&gt;"",EA_Tabelle!$Y26,EA_Tabelle!$U26))</f>
        <v>0</v>
      </c>
      <c r="AT26" s="76">
        <f>IF(EA_Tabelle!$AI26="Ja",EA_Tabelle!$AN26,IF(EA_Tabelle!$AC26&lt;&gt;0,EA_Tabelle!$AC26,EA_Tabelle!$W26))</f>
        <v>0</v>
      </c>
      <c r="AU26" s="91">
        <f>IF(EA_Tabelle!$AI26="Ja",EA_Tabelle!$AO26,IF(EA_Tabelle!$AF26&lt;&gt;0,EA_Tabelle!$AF26,EA_Tabelle!$X26))</f>
        <v>0</v>
      </c>
    </row>
    <row r="27" spans="1:47" s="81" customFormat="1" ht="25" customHeight="1" x14ac:dyDescent="0.3">
      <c r="A27" s="89" t="str">
        <f t="shared" si="0"/>
        <v>0_7</v>
      </c>
      <c r="B27" s="78">
        <f t="shared" si="1"/>
        <v>0</v>
      </c>
      <c r="C27" s="78">
        <f>IF(EA_Tabelle!$B603="","",COUNTIF($B$20:B26,EA_Tabelle!$B603)+1)</f>
        <v>7</v>
      </c>
      <c r="D27" s="77">
        <f t="shared" si="2"/>
        <v>0</v>
      </c>
      <c r="E27" s="77" t="e">
        <f>INDEX(Lieferanten[L_ID],MATCH(EA_Tabelle!$M27,Lieferanten[Lieferantenbezeichnung],0))</f>
        <v>#N/A</v>
      </c>
      <c r="F27" s="79">
        <f t="shared" si="3"/>
        <v>0</v>
      </c>
      <c r="G27" s="79" t="str">
        <f>IF(EA_Tabelle!$L27="","",(INDEX(BT[Ressort],MATCH(EA_Tabelle!$L27,BT[Bedarfsträger],0))))</f>
        <v/>
      </c>
      <c r="H27" s="80" t="str">
        <f>IF(EA_Tabelle!$L27="","",(INDEX(BT[BT_ID],MATCH(EA_Tabelle!$L27,BT[Bedarfsträger],0))))</f>
        <v/>
      </c>
      <c r="I27" s="82">
        <f t="shared" si="4"/>
        <v>0</v>
      </c>
      <c r="J27" s="82">
        <f t="shared" si="5"/>
        <v>0</v>
      </c>
      <c r="K27" s="83">
        <f t="shared" si="6"/>
        <v>0</v>
      </c>
      <c r="L27" s="44"/>
      <c r="M27" s="46"/>
      <c r="N27" s="208"/>
      <c r="O27" s="44"/>
      <c r="P27" s="43"/>
      <c r="Q27" s="206"/>
      <c r="R27" s="44"/>
      <c r="S27" s="90"/>
      <c r="T27" s="46"/>
      <c r="U27" s="210"/>
      <c r="V27" s="43"/>
      <c r="W27" s="186">
        <f>IFERROR(U27*INDEX(Preisstufen[Netto],MATCH(EA_Tabelle!T27,Preisstufen[Preisstufe],0)),0)</f>
        <v>0</v>
      </c>
      <c r="X27" s="186">
        <f t="shared" si="11"/>
        <v>0</v>
      </c>
      <c r="Y27" s="47"/>
      <c r="Z27" s="211"/>
      <c r="AA27" s="212"/>
      <c r="AB27" s="193">
        <f t="shared" si="7"/>
        <v>0</v>
      </c>
      <c r="AC27" s="211">
        <f t="shared" si="8"/>
        <v>0</v>
      </c>
      <c r="AD27" s="88">
        <v>0.19</v>
      </c>
      <c r="AE27" s="195">
        <f t="shared" si="12"/>
        <v>0</v>
      </c>
      <c r="AF27" s="211">
        <f t="shared" si="13"/>
        <v>0</v>
      </c>
      <c r="AG27" s="50"/>
      <c r="AH27" s="43"/>
      <c r="AI27" s="46"/>
      <c r="AJ27" s="43"/>
      <c r="AK27" s="43"/>
      <c r="AL27" s="46"/>
      <c r="AM27" s="47"/>
      <c r="AN27" s="76">
        <f t="shared" si="9"/>
        <v>0</v>
      </c>
      <c r="AO27" s="76">
        <f t="shared" si="14"/>
        <v>0</v>
      </c>
      <c r="AP27" s="214"/>
      <c r="AQ27" s="76">
        <f t="shared" si="10"/>
        <v>0</v>
      </c>
      <c r="AR27" s="91">
        <f t="shared" si="15"/>
        <v>0</v>
      </c>
      <c r="AS27" s="184">
        <f>IF(EA_Tabelle!$AI27="Ja",EA_Tabelle!$AM27,IF(EA_Tabelle!$Y27&lt;&gt;"",EA_Tabelle!$Y27,EA_Tabelle!$U27))</f>
        <v>0</v>
      </c>
      <c r="AT27" s="76">
        <f>IF(EA_Tabelle!$AI27="Ja",EA_Tabelle!$AN27,IF(EA_Tabelle!$AC27&lt;&gt;0,EA_Tabelle!$AC27,EA_Tabelle!$W27))</f>
        <v>0</v>
      </c>
      <c r="AU27" s="91">
        <f>IF(EA_Tabelle!$AI27="Ja",EA_Tabelle!$AO27,IF(EA_Tabelle!$AF27&lt;&gt;0,EA_Tabelle!$AF27,EA_Tabelle!$X27))</f>
        <v>0</v>
      </c>
    </row>
    <row r="28" spans="1:47" s="81" customFormat="1" ht="25" customHeight="1" x14ac:dyDescent="0.3">
      <c r="A28" s="89" t="str">
        <f t="shared" si="0"/>
        <v>0_8</v>
      </c>
      <c r="B28" s="78">
        <f t="shared" si="1"/>
        <v>0</v>
      </c>
      <c r="C28" s="78">
        <f>IF(EA_Tabelle!$B710="","",COUNTIF($B$20:B27,EA_Tabelle!$B710)+1)</f>
        <v>8</v>
      </c>
      <c r="D28" s="77">
        <f t="shared" si="2"/>
        <v>0</v>
      </c>
      <c r="E28" s="77" t="e">
        <f>INDEX(Lieferanten[L_ID],MATCH(EA_Tabelle!$M28,Lieferanten[Lieferantenbezeichnung],0))</f>
        <v>#N/A</v>
      </c>
      <c r="F28" s="79">
        <f t="shared" si="3"/>
        <v>0</v>
      </c>
      <c r="G28" s="79" t="str">
        <f>IF(EA_Tabelle!$L28="","",(INDEX(BT[Ressort],MATCH(EA_Tabelle!$L28,BT[Bedarfsträger],0))))</f>
        <v/>
      </c>
      <c r="H28" s="80" t="str">
        <f>IF(EA_Tabelle!$L28="","",(INDEX(BT[BT_ID],MATCH(EA_Tabelle!$L28,BT[Bedarfsträger],0))))</f>
        <v/>
      </c>
      <c r="I28" s="82">
        <f t="shared" si="4"/>
        <v>0</v>
      </c>
      <c r="J28" s="82">
        <f t="shared" si="5"/>
        <v>0</v>
      </c>
      <c r="K28" s="83">
        <f t="shared" si="6"/>
        <v>0</v>
      </c>
      <c r="L28" s="44"/>
      <c r="M28" s="46"/>
      <c r="N28" s="208"/>
      <c r="O28" s="44"/>
      <c r="P28" s="43"/>
      <c r="Q28" s="206"/>
      <c r="R28" s="44"/>
      <c r="S28" s="90"/>
      <c r="T28" s="46"/>
      <c r="U28" s="210"/>
      <c r="V28" s="43"/>
      <c r="W28" s="186">
        <f>IFERROR(U28*INDEX(Preisstufen[Netto],MATCH(EA_Tabelle!T28,Preisstufen[Preisstufe],0)),0)</f>
        <v>0</v>
      </c>
      <c r="X28" s="186">
        <f t="shared" si="11"/>
        <v>0</v>
      </c>
      <c r="Y28" s="47"/>
      <c r="Z28" s="211"/>
      <c r="AA28" s="212"/>
      <c r="AB28" s="193">
        <f t="shared" si="7"/>
        <v>0</v>
      </c>
      <c r="AC28" s="211">
        <f t="shared" si="8"/>
        <v>0</v>
      </c>
      <c r="AD28" s="88">
        <v>0.19</v>
      </c>
      <c r="AE28" s="195">
        <f t="shared" si="12"/>
        <v>0</v>
      </c>
      <c r="AF28" s="211">
        <f t="shared" si="13"/>
        <v>0</v>
      </c>
      <c r="AG28" s="50"/>
      <c r="AH28" s="43"/>
      <c r="AI28" s="46"/>
      <c r="AJ28" s="43"/>
      <c r="AK28" s="43"/>
      <c r="AL28" s="46"/>
      <c r="AM28" s="47"/>
      <c r="AN28" s="76">
        <f t="shared" si="9"/>
        <v>0</v>
      </c>
      <c r="AO28" s="76">
        <f t="shared" si="14"/>
        <v>0</v>
      </c>
      <c r="AP28" s="214"/>
      <c r="AQ28" s="76">
        <f t="shared" si="10"/>
        <v>0</v>
      </c>
      <c r="AR28" s="91">
        <f t="shared" si="15"/>
        <v>0</v>
      </c>
      <c r="AS28" s="184">
        <f>IF(EA_Tabelle!$AI28="Ja",EA_Tabelle!$AM28,IF(EA_Tabelle!$Y28&lt;&gt;"",EA_Tabelle!$Y28,EA_Tabelle!$U28))</f>
        <v>0</v>
      </c>
      <c r="AT28" s="76">
        <f>IF(EA_Tabelle!$AI28="Ja",EA_Tabelle!$AN28,IF(EA_Tabelle!$AC28&lt;&gt;0,EA_Tabelle!$AC28,EA_Tabelle!$W28))</f>
        <v>0</v>
      </c>
      <c r="AU28" s="91">
        <f>IF(EA_Tabelle!$AI28="Ja",EA_Tabelle!$AO28,IF(EA_Tabelle!$AF28&lt;&gt;0,EA_Tabelle!$AF28,EA_Tabelle!$X28))</f>
        <v>0</v>
      </c>
    </row>
    <row r="29" spans="1:47" s="81" customFormat="1" ht="25" customHeight="1" x14ac:dyDescent="0.3">
      <c r="A29" s="89" t="str">
        <f t="shared" si="0"/>
        <v>0_9</v>
      </c>
      <c r="B29" s="78">
        <f t="shared" si="1"/>
        <v>0</v>
      </c>
      <c r="C29" s="78">
        <f>IF(EA_Tabelle!$B344="","",COUNTIF($B$20:B28,EA_Tabelle!$B344)+1)</f>
        <v>9</v>
      </c>
      <c r="D29" s="77">
        <f t="shared" si="2"/>
        <v>0</v>
      </c>
      <c r="E29" s="77" t="e">
        <f>INDEX(Lieferanten[L_ID],MATCH(EA_Tabelle!$M29,Lieferanten[Lieferantenbezeichnung],0))</f>
        <v>#N/A</v>
      </c>
      <c r="F29" s="79">
        <f t="shared" si="3"/>
        <v>0</v>
      </c>
      <c r="G29" s="79" t="str">
        <f>IF(EA_Tabelle!$L29="","",(INDEX(BT[Ressort],MATCH(EA_Tabelle!$L29,BT[Bedarfsträger],0))))</f>
        <v/>
      </c>
      <c r="H29" s="80" t="str">
        <f>IF(EA_Tabelle!$L29="","",(INDEX(BT[BT_ID],MATCH(EA_Tabelle!$L29,BT[Bedarfsträger],0))))</f>
        <v/>
      </c>
      <c r="I29" s="82">
        <f t="shared" si="4"/>
        <v>0</v>
      </c>
      <c r="J29" s="82">
        <f t="shared" si="5"/>
        <v>0</v>
      </c>
      <c r="K29" s="83">
        <f t="shared" si="6"/>
        <v>0</v>
      </c>
      <c r="L29" s="44"/>
      <c r="M29" s="46"/>
      <c r="N29" s="208"/>
      <c r="O29" s="44"/>
      <c r="P29" s="43"/>
      <c r="Q29" s="206"/>
      <c r="R29" s="44"/>
      <c r="S29" s="90"/>
      <c r="T29" s="46"/>
      <c r="U29" s="210"/>
      <c r="V29" s="43"/>
      <c r="W29" s="186">
        <f>IFERROR(U29*INDEX(Preisstufen[Netto],MATCH(EA_Tabelle!T29,Preisstufen[Preisstufe],0)),0)</f>
        <v>0</v>
      </c>
      <c r="X29" s="186">
        <f t="shared" si="11"/>
        <v>0</v>
      </c>
      <c r="Y29" s="47"/>
      <c r="Z29" s="211"/>
      <c r="AA29" s="212"/>
      <c r="AB29" s="193">
        <f t="shared" si="7"/>
        <v>0</v>
      </c>
      <c r="AC29" s="211">
        <f t="shared" si="8"/>
        <v>0</v>
      </c>
      <c r="AD29" s="88">
        <v>0.19</v>
      </c>
      <c r="AE29" s="195">
        <f t="shared" si="12"/>
        <v>0</v>
      </c>
      <c r="AF29" s="211">
        <f t="shared" si="13"/>
        <v>0</v>
      </c>
      <c r="AG29" s="50"/>
      <c r="AH29" s="43"/>
      <c r="AI29" s="46"/>
      <c r="AJ29" s="43"/>
      <c r="AK29" s="43"/>
      <c r="AL29" s="46"/>
      <c r="AM29" s="47"/>
      <c r="AN29" s="76">
        <f t="shared" si="9"/>
        <v>0</v>
      </c>
      <c r="AO29" s="76">
        <f t="shared" si="14"/>
        <v>0</v>
      </c>
      <c r="AP29" s="214"/>
      <c r="AQ29" s="76">
        <f t="shared" si="10"/>
        <v>0</v>
      </c>
      <c r="AR29" s="91">
        <f t="shared" si="15"/>
        <v>0</v>
      </c>
      <c r="AS29" s="184">
        <f>IF(EA_Tabelle!$AI29="Ja",EA_Tabelle!$AM29,IF(EA_Tabelle!$Y29&lt;&gt;"",EA_Tabelle!$Y29,EA_Tabelle!$U29))</f>
        <v>0</v>
      </c>
      <c r="AT29" s="76">
        <f>IF(EA_Tabelle!$AI29="Ja",EA_Tabelle!$AN29,IF(EA_Tabelle!$AC29&lt;&gt;0,EA_Tabelle!$AC29,EA_Tabelle!$W29))</f>
        <v>0</v>
      </c>
      <c r="AU29" s="91">
        <f>IF(EA_Tabelle!$AI29="Ja",EA_Tabelle!$AO29,IF(EA_Tabelle!$AF29&lt;&gt;0,EA_Tabelle!$AF29,EA_Tabelle!$X29))</f>
        <v>0</v>
      </c>
    </row>
    <row r="30" spans="1:47" s="81" customFormat="1" ht="25" customHeight="1" x14ac:dyDescent="0.3">
      <c r="A30" s="89" t="str">
        <f t="shared" si="0"/>
        <v>0_10</v>
      </c>
      <c r="B30" s="78">
        <f t="shared" si="1"/>
        <v>0</v>
      </c>
      <c r="C30" s="78">
        <f>IF(EA_Tabelle!$B257="","",COUNTIF($B$20:B29,EA_Tabelle!$B257)+1)</f>
        <v>10</v>
      </c>
      <c r="D30" s="77">
        <f t="shared" si="2"/>
        <v>0</v>
      </c>
      <c r="E30" s="77" t="e">
        <f>INDEX(Lieferanten[L_ID],MATCH(EA_Tabelle!$M30,Lieferanten[Lieferantenbezeichnung],0))</f>
        <v>#N/A</v>
      </c>
      <c r="F30" s="79">
        <f t="shared" si="3"/>
        <v>0</v>
      </c>
      <c r="G30" s="79" t="str">
        <f>IF(EA_Tabelle!$L30="","",(INDEX(BT[Ressort],MATCH(EA_Tabelle!$L30,BT[Bedarfsträger],0))))</f>
        <v/>
      </c>
      <c r="H30" s="80" t="str">
        <f>IF(EA_Tabelle!$L30="","",(INDEX(BT[BT_ID],MATCH(EA_Tabelle!$L30,BT[Bedarfsträger],0))))</f>
        <v/>
      </c>
      <c r="I30" s="82">
        <f t="shared" si="4"/>
        <v>0</v>
      </c>
      <c r="J30" s="82">
        <f t="shared" si="5"/>
        <v>0</v>
      </c>
      <c r="K30" s="83">
        <f t="shared" si="6"/>
        <v>0</v>
      </c>
      <c r="L30" s="44"/>
      <c r="M30" s="46"/>
      <c r="N30" s="208"/>
      <c r="O30" s="44"/>
      <c r="P30" s="43"/>
      <c r="Q30" s="206"/>
      <c r="R30" s="44"/>
      <c r="S30" s="90"/>
      <c r="T30" s="46"/>
      <c r="U30" s="210"/>
      <c r="V30" s="43"/>
      <c r="W30" s="186">
        <f>IFERROR(U30*INDEX(Preisstufen[Netto],MATCH(EA_Tabelle!T30,Preisstufen[Preisstufe],0)),0)</f>
        <v>0</v>
      </c>
      <c r="X30" s="186">
        <f t="shared" si="11"/>
        <v>0</v>
      </c>
      <c r="Y30" s="47"/>
      <c r="Z30" s="211"/>
      <c r="AA30" s="212"/>
      <c r="AB30" s="193">
        <f t="shared" si="7"/>
        <v>0</v>
      </c>
      <c r="AC30" s="211">
        <f t="shared" si="8"/>
        <v>0</v>
      </c>
      <c r="AD30" s="88">
        <v>0.19</v>
      </c>
      <c r="AE30" s="195">
        <f t="shared" si="12"/>
        <v>0</v>
      </c>
      <c r="AF30" s="211">
        <f t="shared" si="13"/>
        <v>0</v>
      </c>
      <c r="AG30" s="50"/>
      <c r="AH30" s="43"/>
      <c r="AI30" s="46"/>
      <c r="AJ30" s="43"/>
      <c r="AK30" s="43"/>
      <c r="AL30" s="46"/>
      <c r="AM30" s="47"/>
      <c r="AN30" s="76">
        <f t="shared" si="9"/>
        <v>0</v>
      </c>
      <c r="AO30" s="76">
        <f t="shared" si="14"/>
        <v>0</v>
      </c>
      <c r="AP30" s="214"/>
      <c r="AQ30" s="76">
        <f t="shared" si="10"/>
        <v>0</v>
      </c>
      <c r="AR30" s="91">
        <f t="shared" si="15"/>
        <v>0</v>
      </c>
      <c r="AS30" s="184">
        <f>IF(EA_Tabelle!$AI30="Ja",EA_Tabelle!$AM30,IF(EA_Tabelle!$Y30&lt;&gt;"",EA_Tabelle!$Y30,EA_Tabelle!$U30))</f>
        <v>0</v>
      </c>
      <c r="AT30" s="76">
        <f>IF(EA_Tabelle!$AI30="Ja",EA_Tabelle!$AN30,IF(EA_Tabelle!$AC30&lt;&gt;0,EA_Tabelle!$AC30,EA_Tabelle!$W30))</f>
        <v>0</v>
      </c>
      <c r="AU30" s="91">
        <f>IF(EA_Tabelle!$AI30="Ja",EA_Tabelle!$AO30,IF(EA_Tabelle!$AF30&lt;&gt;0,EA_Tabelle!$AF30,EA_Tabelle!$X30))</f>
        <v>0</v>
      </c>
    </row>
    <row r="31" spans="1:47" s="81" customFormat="1" ht="25" customHeight="1" x14ac:dyDescent="0.3">
      <c r="A31" s="89" t="str">
        <f t="shared" si="0"/>
        <v>0_11</v>
      </c>
      <c r="B31" s="78">
        <f t="shared" si="1"/>
        <v>0</v>
      </c>
      <c r="C31" s="78">
        <f>IF(EA_Tabelle!$B347="","",COUNTIF($B$20:B30,EA_Tabelle!$B347)+1)</f>
        <v>11</v>
      </c>
      <c r="D31" s="77">
        <f t="shared" si="2"/>
        <v>0</v>
      </c>
      <c r="E31" s="77" t="e">
        <f>INDEX(Lieferanten[L_ID],MATCH(EA_Tabelle!$M31,Lieferanten[Lieferantenbezeichnung],0))</f>
        <v>#N/A</v>
      </c>
      <c r="F31" s="79">
        <f t="shared" si="3"/>
        <v>0</v>
      </c>
      <c r="G31" s="79" t="str">
        <f>IF(EA_Tabelle!$L31="","",(INDEX(BT[Ressort],MATCH(EA_Tabelle!$L31,BT[Bedarfsträger],0))))</f>
        <v/>
      </c>
      <c r="H31" s="80" t="str">
        <f>IF(EA_Tabelle!$L31="","",(INDEX(BT[BT_ID],MATCH(EA_Tabelle!$L31,BT[Bedarfsträger],0))))</f>
        <v/>
      </c>
      <c r="I31" s="82">
        <f t="shared" si="4"/>
        <v>0</v>
      </c>
      <c r="J31" s="82">
        <f t="shared" si="5"/>
        <v>0</v>
      </c>
      <c r="K31" s="83">
        <f t="shared" si="6"/>
        <v>0</v>
      </c>
      <c r="L31" s="44"/>
      <c r="M31" s="46"/>
      <c r="N31" s="208"/>
      <c r="O31" s="44"/>
      <c r="P31" s="43"/>
      <c r="Q31" s="206"/>
      <c r="R31" s="44"/>
      <c r="S31" s="90"/>
      <c r="T31" s="46"/>
      <c r="U31" s="210"/>
      <c r="V31" s="43"/>
      <c r="W31" s="186">
        <f>IFERROR(U31*INDEX(Preisstufen[Netto],MATCH(EA_Tabelle!T31,Preisstufen[Preisstufe],0)),0)</f>
        <v>0</v>
      </c>
      <c r="X31" s="186">
        <f t="shared" si="11"/>
        <v>0</v>
      </c>
      <c r="Y31" s="47"/>
      <c r="Z31" s="211"/>
      <c r="AA31" s="212"/>
      <c r="AB31" s="193">
        <f t="shared" si="7"/>
        <v>0</v>
      </c>
      <c r="AC31" s="211">
        <f t="shared" si="8"/>
        <v>0</v>
      </c>
      <c r="AD31" s="88">
        <v>0.19</v>
      </c>
      <c r="AE31" s="195">
        <f t="shared" si="12"/>
        <v>0</v>
      </c>
      <c r="AF31" s="211">
        <f t="shared" si="13"/>
        <v>0</v>
      </c>
      <c r="AG31" s="50"/>
      <c r="AH31" s="43"/>
      <c r="AI31" s="46"/>
      <c r="AJ31" s="43"/>
      <c r="AK31" s="43"/>
      <c r="AL31" s="46"/>
      <c r="AM31" s="47"/>
      <c r="AN31" s="76">
        <f t="shared" si="9"/>
        <v>0</v>
      </c>
      <c r="AO31" s="76">
        <f t="shared" si="14"/>
        <v>0</v>
      </c>
      <c r="AP31" s="214"/>
      <c r="AQ31" s="76">
        <f t="shared" si="10"/>
        <v>0</v>
      </c>
      <c r="AR31" s="91">
        <f t="shared" si="15"/>
        <v>0</v>
      </c>
      <c r="AS31" s="184">
        <f>IF(EA_Tabelle!$AI31="Ja",EA_Tabelle!$AM31,IF(EA_Tabelle!$Y31&lt;&gt;"",EA_Tabelle!$Y31,EA_Tabelle!$U31))</f>
        <v>0</v>
      </c>
      <c r="AT31" s="76">
        <f>IF(EA_Tabelle!$AI31="Ja",EA_Tabelle!$AN31,IF(EA_Tabelle!$AC31&lt;&gt;0,EA_Tabelle!$AC31,EA_Tabelle!$W31))</f>
        <v>0</v>
      </c>
      <c r="AU31" s="91">
        <f>IF(EA_Tabelle!$AI31="Ja",EA_Tabelle!$AO31,IF(EA_Tabelle!$AF31&lt;&gt;0,EA_Tabelle!$AF31,EA_Tabelle!$X31))</f>
        <v>0</v>
      </c>
    </row>
    <row r="32" spans="1:47" s="81" customFormat="1" ht="25" customHeight="1" x14ac:dyDescent="0.3">
      <c r="A32" s="89" t="str">
        <f t="shared" si="0"/>
        <v>0_12</v>
      </c>
      <c r="B32" s="78">
        <f t="shared" si="1"/>
        <v>0</v>
      </c>
      <c r="C32" s="78">
        <f>IF(EA_Tabelle!$B676="","",COUNTIF($B$20:B31,EA_Tabelle!$B676)+1)</f>
        <v>12</v>
      </c>
      <c r="D32" s="77">
        <f t="shared" si="2"/>
        <v>0</v>
      </c>
      <c r="E32" s="77" t="e">
        <f>INDEX(Lieferanten[L_ID],MATCH(EA_Tabelle!$M32,Lieferanten[Lieferantenbezeichnung],0))</f>
        <v>#N/A</v>
      </c>
      <c r="F32" s="79">
        <f t="shared" si="3"/>
        <v>0</v>
      </c>
      <c r="G32" s="79" t="str">
        <f>IF(EA_Tabelle!$L32="","",(INDEX(BT[Ressort],MATCH(EA_Tabelle!$L32,BT[Bedarfsträger],0))))</f>
        <v/>
      </c>
      <c r="H32" s="80" t="str">
        <f>IF(EA_Tabelle!$L32="","",(INDEX(BT[BT_ID],MATCH(EA_Tabelle!$L32,BT[Bedarfsträger],0))))</f>
        <v/>
      </c>
      <c r="I32" s="82">
        <f t="shared" si="4"/>
        <v>0</v>
      </c>
      <c r="J32" s="82">
        <f t="shared" si="5"/>
        <v>0</v>
      </c>
      <c r="K32" s="83">
        <f t="shared" si="6"/>
        <v>0</v>
      </c>
      <c r="L32" s="44"/>
      <c r="M32" s="46"/>
      <c r="N32" s="208"/>
      <c r="O32" s="44"/>
      <c r="P32" s="43"/>
      <c r="Q32" s="206"/>
      <c r="R32" s="44"/>
      <c r="S32" s="90"/>
      <c r="T32" s="46"/>
      <c r="U32" s="210"/>
      <c r="V32" s="43"/>
      <c r="W32" s="186">
        <f>IFERROR(U32*INDEX(Preisstufen[Netto],MATCH(EA_Tabelle!T32,Preisstufen[Preisstufe],0)),0)</f>
        <v>0</v>
      </c>
      <c r="X32" s="186">
        <f t="shared" si="11"/>
        <v>0</v>
      </c>
      <c r="Y32" s="47"/>
      <c r="Z32" s="211"/>
      <c r="AA32" s="212"/>
      <c r="AB32" s="193">
        <f t="shared" si="7"/>
        <v>0</v>
      </c>
      <c r="AC32" s="211">
        <f t="shared" si="8"/>
        <v>0</v>
      </c>
      <c r="AD32" s="88">
        <v>0.19</v>
      </c>
      <c r="AE32" s="195">
        <f t="shared" si="12"/>
        <v>0</v>
      </c>
      <c r="AF32" s="211">
        <f t="shared" si="13"/>
        <v>0</v>
      </c>
      <c r="AG32" s="50"/>
      <c r="AH32" s="43"/>
      <c r="AI32" s="46"/>
      <c r="AJ32" s="43"/>
      <c r="AK32" s="43"/>
      <c r="AL32" s="46"/>
      <c r="AM32" s="47"/>
      <c r="AN32" s="76">
        <f t="shared" si="9"/>
        <v>0</v>
      </c>
      <c r="AO32" s="76">
        <f t="shared" si="14"/>
        <v>0</v>
      </c>
      <c r="AP32" s="214"/>
      <c r="AQ32" s="76">
        <f t="shared" si="10"/>
        <v>0</v>
      </c>
      <c r="AR32" s="91">
        <f t="shared" si="15"/>
        <v>0</v>
      </c>
      <c r="AS32" s="184">
        <f>IF(EA_Tabelle!$AI32="Ja",EA_Tabelle!$AM32,IF(EA_Tabelle!$Y32&lt;&gt;"",EA_Tabelle!$Y32,EA_Tabelle!$U32))</f>
        <v>0</v>
      </c>
      <c r="AT32" s="76">
        <f>IF(EA_Tabelle!$AI32="Ja",EA_Tabelle!$AN32,IF(EA_Tabelle!$AC32&lt;&gt;0,EA_Tabelle!$AC32,EA_Tabelle!$W32))</f>
        <v>0</v>
      </c>
      <c r="AU32" s="91">
        <f>IF(EA_Tabelle!$AI32="Ja",EA_Tabelle!$AO32,IF(EA_Tabelle!$AF32&lt;&gt;0,EA_Tabelle!$AF32,EA_Tabelle!$X32))</f>
        <v>0</v>
      </c>
    </row>
    <row r="33" spans="1:47" s="81" customFormat="1" ht="25" customHeight="1" x14ac:dyDescent="0.3">
      <c r="A33" s="89" t="str">
        <f t="shared" si="0"/>
        <v>0_13</v>
      </c>
      <c r="B33" s="78">
        <f t="shared" si="1"/>
        <v>0</v>
      </c>
      <c r="C33" s="78">
        <f>IF(EA_Tabelle!$B468="","",COUNTIF($B$20:B32,EA_Tabelle!$B468)+1)</f>
        <v>13</v>
      </c>
      <c r="D33" s="77">
        <f t="shared" si="2"/>
        <v>0</v>
      </c>
      <c r="E33" s="77" t="e">
        <f>INDEX(Lieferanten[L_ID],MATCH(EA_Tabelle!$M33,Lieferanten[Lieferantenbezeichnung],0))</f>
        <v>#N/A</v>
      </c>
      <c r="F33" s="79">
        <f t="shared" si="3"/>
        <v>0</v>
      </c>
      <c r="G33" s="79" t="str">
        <f>IF(EA_Tabelle!$L33="","",(INDEX(BT[Ressort],MATCH(EA_Tabelle!$L33,BT[Bedarfsträger],0))))</f>
        <v/>
      </c>
      <c r="H33" s="80" t="str">
        <f>IF(EA_Tabelle!$L33="","",(INDEX(BT[BT_ID],MATCH(EA_Tabelle!$L33,BT[Bedarfsträger],0))))</f>
        <v/>
      </c>
      <c r="I33" s="82">
        <f t="shared" si="4"/>
        <v>0</v>
      </c>
      <c r="J33" s="82">
        <f t="shared" si="5"/>
        <v>0</v>
      </c>
      <c r="K33" s="83">
        <f t="shared" si="6"/>
        <v>0</v>
      </c>
      <c r="L33" s="44"/>
      <c r="M33" s="46"/>
      <c r="N33" s="208"/>
      <c r="O33" s="44"/>
      <c r="P33" s="43"/>
      <c r="Q33" s="206"/>
      <c r="R33" s="44"/>
      <c r="S33" s="90"/>
      <c r="T33" s="46"/>
      <c r="U33" s="210"/>
      <c r="V33" s="43"/>
      <c r="W33" s="186">
        <f>IFERROR(U33*INDEX(Preisstufen[Netto],MATCH(EA_Tabelle!T33,Preisstufen[Preisstufe],0)),0)</f>
        <v>0</v>
      </c>
      <c r="X33" s="186">
        <f t="shared" si="11"/>
        <v>0</v>
      </c>
      <c r="Y33" s="47"/>
      <c r="Z33" s="211"/>
      <c r="AA33" s="212"/>
      <c r="AB33" s="193">
        <f t="shared" si="7"/>
        <v>0</v>
      </c>
      <c r="AC33" s="211">
        <f t="shared" si="8"/>
        <v>0</v>
      </c>
      <c r="AD33" s="88">
        <v>0.19</v>
      </c>
      <c r="AE33" s="195">
        <f t="shared" si="12"/>
        <v>0</v>
      </c>
      <c r="AF33" s="211">
        <f t="shared" si="13"/>
        <v>0</v>
      </c>
      <c r="AG33" s="50"/>
      <c r="AH33" s="43"/>
      <c r="AI33" s="46"/>
      <c r="AJ33" s="43"/>
      <c r="AK33" s="43"/>
      <c r="AL33" s="46"/>
      <c r="AM33" s="47"/>
      <c r="AN33" s="76">
        <f t="shared" si="9"/>
        <v>0</v>
      </c>
      <c r="AO33" s="76">
        <f t="shared" si="14"/>
        <v>0</v>
      </c>
      <c r="AP33" s="214"/>
      <c r="AQ33" s="76">
        <f t="shared" si="10"/>
        <v>0</v>
      </c>
      <c r="AR33" s="91">
        <f t="shared" si="15"/>
        <v>0</v>
      </c>
      <c r="AS33" s="184">
        <f>IF(EA_Tabelle!$AI33="Ja",EA_Tabelle!$AM33,IF(EA_Tabelle!$Y33&lt;&gt;"",EA_Tabelle!$Y33,EA_Tabelle!$U33))</f>
        <v>0</v>
      </c>
      <c r="AT33" s="76">
        <f>IF(EA_Tabelle!$AI33="Ja",EA_Tabelle!$AN33,IF(EA_Tabelle!$AC33&lt;&gt;0,EA_Tabelle!$AC33,EA_Tabelle!$W33))</f>
        <v>0</v>
      </c>
      <c r="AU33" s="91">
        <f>IF(EA_Tabelle!$AI33="Ja",EA_Tabelle!$AO33,IF(EA_Tabelle!$AF33&lt;&gt;0,EA_Tabelle!$AF33,EA_Tabelle!$X33))</f>
        <v>0</v>
      </c>
    </row>
    <row r="34" spans="1:47" s="81" customFormat="1" ht="25" customHeight="1" x14ac:dyDescent="0.3">
      <c r="A34" s="89" t="str">
        <f t="shared" si="0"/>
        <v>0_14</v>
      </c>
      <c r="B34" s="78">
        <f t="shared" si="1"/>
        <v>0</v>
      </c>
      <c r="C34" s="78">
        <f>IF(EA_Tabelle!$B394="","",COUNTIF($B$20:B33,EA_Tabelle!$B394)+1)</f>
        <v>14</v>
      </c>
      <c r="D34" s="77">
        <f t="shared" si="2"/>
        <v>0</v>
      </c>
      <c r="E34" s="77" t="e">
        <f>INDEX(Lieferanten[L_ID],MATCH(EA_Tabelle!$M34,Lieferanten[Lieferantenbezeichnung],0))</f>
        <v>#N/A</v>
      </c>
      <c r="F34" s="79">
        <f t="shared" si="3"/>
        <v>0</v>
      </c>
      <c r="G34" s="79" t="str">
        <f>IF(EA_Tabelle!$L34="","",(INDEX(BT[Ressort],MATCH(EA_Tabelle!$L34,BT[Bedarfsträger],0))))</f>
        <v/>
      </c>
      <c r="H34" s="80" t="str">
        <f>IF(EA_Tabelle!$L34="","",(INDEX(BT[BT_ID],MATCH(EA_Tabelle!$L34,BT[Bedarfsträger],0))))</f>
        <v/>
      </c>
      <c r="I34" s="82">
        <f t="shared" si="4"/>
        <v>0</v>
      </c>
      <c r="J34" s="82">
        <f t="shared" si="5"/>
        <v>0</v>
      </c>
      <c r="K34" s="83">
        <f t="shared" si="6"/>
        <v>0</v>
      </c>
      <c r="L34" s="44"/>
      <c r="M34" s="46"/>
      <c r="N34" s="208"/>
      <c r="O34" s="44"/>
      <c r="P34" s="43"/>
      <c r="Q34" s="206"/>
      <c r="R34" s="44"/>
      <c r="S34" s="90"/>
      <c r="T34" s="46"/>
      <c r="U34" s="210"/>
      <c r="V34" s="43"/>
      <c r="W34" s="186">
        <f>IFERROR(U34*INDEX(Preisstufen[Netto],MATCH(EA_Tabelle!T34,Preisstufen[Preisstufe],0)),0)</f>
        <v>0</v>
      </c>
      <c r="X34" s="186">
        <f t="shared" si="11"/>
        <v>0</v>
      </c>
      <c r="Y34" s="47"/>
      <c r="Z34" s="211"/>
      <c r="AA34" s="212"/>
      <c r="AB34" s="193">
        <f t="shared" si="7"/>
        <v>0</v>
      </c>
      <c r="AC34" s="211">
        <f t="shared" si="8"/>
        <v>0</v>
      </c>
      <c r="AD34" s="88">
        <v>0.19</v>
      </c>
      <c r="AE34" s="195">
        <f t="shared" si="12"/>
        <v>0</v>
      </c>
      <c r="AF34" s="211">
        <f t="shared" si="13"/>
        <v>0</v>
      </c>
      <c r="AG34" s="50"/>
      <c r="AH34" s="43"/>
      <c r="AI34" s="46"/>
      <c r="AJ34" s="43"/>
      <c r="AK34" s="43"/>
      <c r="AL34" s="46"/>
      <c r="AM34" s="47"/>
      <c r="AN34" s="76">
        <f t="shared" si="9"/>
        <v>0</v>
      </c>
      <c r="AO34" s="76">
        <f t="shared" si="14"/>
        <v>0</v>
      </c>
      <c r="AP34" s="214"/>
      <c r="AQ34" s="76">
        <f t="shared" si="10"/>
        <v>0</v>
      </c>
      <c r="AR34" s="91">
        <f t="shared" si="15"/>
        <v>0</v>
      </c>
      <c r="AS34" s="184">
        <f>IF(EA_Tabelle!$AI34="Ja",EA_Tabelle!$AM34,IF(EA_Tabelle!$Y34&lt;&gt;"",EA_Tabelle!$Y34,EA_Tabelle!$U34))</f>
        <v>0</v>
      </c>
      <c r="AT34" s="76">
        <f>IF(EA_Tabelle!$AI34="Ja",EA_Tabelle!$AN34,IF(EA_Tabelle!$AC34&lt;&gt;0,EA_Tabelle!$AC34,EA_Tabelle!$W34))</f>
        <v>0</v>
      </c>
      <c r="AU34" s="91">
        <f>IF(EA_Tabelle!$AI34="Ja",EA_Tabelle!$AO34,IF(EA_Tabelle!$AF34&lt;&gt;0,EA_Tabelle!$AF34,EA_Tabelle!$X34))</f>
        <v>0</v>
      </c>
    </row>
    <row r="35" spans="1:47" s="81" customFormat="1" ht="25" customHeight="1" x14ac:dyDescent="0.3">
      <c r="A35" s="89" t="str">
        <f t="shared" si="0"/>
        <v>0_15</v>
      </c>
      <c r="B35" s="78">
        <f t="shared" si="1"/>
        <v>0</v>
      </c>
      <c r="C35" s="78">
        <f>IF(EA_Tabelle!$B282="","",COUNTIF($B$20:B34,EA_Tabelle!$B282)+1)</f>
        <v>15</v>
      </c>
      <c r="D35" s="77">
        <f t="shared" si="2"/>
        <v>0</v>
      </c>
      <c r="E35" s="77" t="e">
        <f>INDEX(Lieferanten[L_ID],MATCH(EA_Tabelle!$M35,Lieferanten[Lieferantenbezeichnung],0))</f>
        <v>#N/A</v>
      </c>
      <c r="F35" s="79">
        <f t="shared" si="3"/>
        <v>0</v>
      </c>
      <c r="G35" s="79" t="str">
        <f>IF(EA_Tabelle!$L35="","",(INDEX(BT[Ressort],MATCH(EA_Tabelle!$L35,BT[Bedarfsträger],0))))</f>
        <v/>
      </c>
      <c r="H35" s="80" t="str">
        <f>IF(EA_Tabelle!$L35="","",(INDEX(BT[BT_ID],MATCH(EA_Tabelle!$L35,BT[Bedarfsträger],0))))</f>
        <v/>
      </c>
      <c r="I35" s="82">
        <f t="shared" si="4"/>
        <v>0</v>
      </c>
      <c r="J35" s="82">
        <f t="shared" si="5"/>
        <v>0</v>
      </c>
      <c r="K35" s="83">
        <f t="shared" si="6"/>
        <v>0</v>
      </c>
      <c r="L35" s="44"/>
      <c r="M35" s="46"/>
      <c r="N35" s="208"/>
      <c r="O35" s="44"/>
      <c r="P35" s="43"/>
      <c r="Q35" s="206"/>
      <c r="R35" s="44"/>
      <c r="S35" s="90"/>
      <c r="T35" s="46"/>
      <c r="U35" s="210"/>
      <c r="V35" s="43"/>
      <c r="W35" s="186">
        <f>IFERROR(U35*INDEX(Preisstufen[Netto],MATCH(EA_Tabelle!T35,Preisstufen[Preisstufe],0)),0)</f>
        <v>0</v>
      </c>
      <c r="X35" s="186">
        <f t="shared" si="11"/>
        <v>0</v>
      </c>
      <c r="Y35" s="47"/>
      <c r="Z35" s="211"/>
      <c r="AA35" s="212"/>
      <c r="AB35" s="193">
        <f t="shared" si="7"/>
        <v>0</v>
      </c>
      <c r="AC35" s="211">
        <f t="shared" si="8"/>
        <v>0</v>
      </c>
      <c r="AD35" s="88">
        <v>0.19</v>
      </c>
      <c r="AE35" s="195">
        <f t="shared" si="12"/>
        <v>0</v>
      </c>
      <c r="AF35" s="211">
        <f t="shared" si="13"/>
        <v>0</v>
      </c>
      <c r="AG35" s="50"/>
      <c r="AH35" s="43"/>
      <c r="AI35" s="46"/>
      <c r="AJ35" s="43"/>
      <c r="AK35" s="43"/>
      <c r="AL35" s="46"/>
      <c r="AM35" s="47"/>
      <c r="AN35" s="76">
        <f t="shared" si="9"/>
        <v>0</v>
      </c>
      <c r="AO35" s="76">
        <f t="shared" si="14"/>
        <v>0</v>
      </c>
      <c r="AP35" s="214"/>
      <c r="AQ35" s="76">
        <f t="shared" si="10"/>
        <v>0</v>
      </c>
      <c r="AR35" s="91">
        <f t="shared" si="15"/>
        <v>0</v>
      </c>
      <c r="AS35" s="184">
        <f>IF(EA_Tabelle!$AI35="Ja",EA_Tabelle!$AM35,IF(EA_Tabelle!$Y35&lt;&gt;"",EA_Tabelle!$Y35,EA_Tabelle!$U35))</f>
        <v>0</v>
      </c>
      <c r="AT35" s="76">
        <f>IF(EA_Tabelle!$AI35="Ja",EA_Tabelle!$AN35,IF(EA_Tabelle!$AC35&lt;&gt;0,EA_Tabelle!$AC35,EA_Tabelle!$W35))</f>
        <v>0</v>
      </c>
      <c r="AU35" s="91">
        <f>IF(EA_Tabelle!$AI35="Ja",EA_Tabelle!$AO35,IF(EA_Tabelle!$AF35&lt;&gt;0,EA_Tabelle!$AF35,EA_Tabelle!$X35))</f>
        <v>0</v>
      </c>
    </row>
    <row r="36" spans="1:47" s="81" customFormat="1" ht="25" customHeight="1" x14ac:dyDescent="0.3">
      <c r="A36" s="89" t="str">
        <f t="shared" si="0"/>
        <v>0_16</v>
      </c>
      <c r="B36" s="78">
        <f t="shared" si="1"/>
        <v>0</v>
      </c>
      <c r="C36" s="78">
        <f>IF(EA_Tabelle!$B435="","",COUNTIF($B$20:B35,EA_Tabelle!$B435)+1)</f>
        <v>16</v>
      </c>
      <c r="D36" s="77">
        <f t="shared" si="2"/>
        <v>0</v>
      </c>
      <c r="E36" s="77" t="e">
        <f>INDEX(Lieferanten[L_ID],MATCH(EA_Tabelle!$M36,Lieferanten[Lieferantenbezeichnung],0))</f>
        <v>#N/A</v>
      </c>
      <c r="F36" s="79">
        <f t="shared" si="3"/>
        <v>0</v>
      </c>
      <c r="G36" s="79" t="str">
        <f>IF(EA_Tabelle!$L36="","",(INDEX(BT[Ressort],MATCH(EA_Tabelle!$L36,BT[Bedarfsträger],0))))</f>
        <v/>
      </c>
      <c r="H36" s="80" t="str">
        <f>IF(EA_Tabelle!$L36="","",(INDEX(BT[BT_ID],MATCH(EA_Tabelle!$L36,BT[Bedarfsträger],0))))</f>
        <v/>
      </c>
      <c r="I36" s="82">
        <f t="shared" si="4"/>
        <v>0</v>
      </c>
      <c r="J36" s="82">
        <f t="shared" si="5"/>
        <v>0</v>
      </c>
      <c r="K36" s="83">
        <f t="shared" si="6"/>
        <v>0</v>
      </c>
      <c r="L36" s="44"/>
      <c r="M36" s="46"/>
      <c r="N36" s="208"/>
      <c r="O36" s="44"/>
      <c r="P36" s="43"/>
      <c r="Q36" s="206"/>
      <c r="R36" s="44"/>
      <c r="S36" s="90"/>
      <c r="T36" s="46"/>
      <c r="U36" s="210"/>
      <c r="V36" s="43"/>
      <c r="W36" s="186">
        <f>IFERROR(U36*INDEX(Preisstufen[Netto],MATCH(EA_Tabelle!T36,Preisstufen[Preisstufe],0)),0)</f>
        <v>0</v>
      </c>
      <c r="X36" s="186">
        <f t="shared" si="11"/>
        <v>0</v>
      </c>
      <c r="Y36" s="47"/>
      <c r="Z36" s="211"/>
      <c r="AA36" s="212"/>
      <c r="AB36" s="193">
        <f t="shared" si="7"/>
        <v>0</v>
      </c>
      <c r="AC36" s="211">
        <f t="shared" si="8"/>
        <v>0</v>
      </c>
      <c r="AD36" s="88">
        <v>0.19</v>
      </c>
      <c r="AE36" s="195">
        <f t="shared" si="12"/>
        <v>0</v>
      </c>
      <c r="AF36" s="211">
        <f t="shared" si="13"/>
        <v>0</v>
      </c>
      <c r="AG36" s="50"/>
      <c r="AH36" s="43"/>
      <c r="AI36" s="46"/>
      <c r="AJ36" s="43"/>
      <c r="AK36" s="43"/>
      <c r="AL36" s="46"/>
      <c r="AM36" s="47"/>
      <c r="AN36" s="76">
        <f t="shared" si="9"/>
        <v>0</v>
      </c>
      <c r="AO36" s="76">
        <f t="shared" si="14"/>
        <v>0</v>
      </c>
      <c r="AP36" s="214"/>
      <c r="AQ36" s="76">
        <f t="shared" si="10"/>
        <v>0</v>
      </c>
      <c r="AR36" s="91">
        <f t="shared" si="15"/>
        <v>0</v>
      </c>
      <c r="AS36" s="184">
        <f>IF(EA_Tabelle!$AI36="Ja",EA_Tabelle!$AM36,IF(EA_Tabelle!$Y36&lt;&gt;"",EA_Tabelle!$Y36,EA_Tabelle!$U36))</f>
        <v>0</v>
      </c>
      <c r="AT36" s="76">
        <f>IF(EA_Tabelle!$AI36="Ja",EA_Tabelle!$AN36,IF(EA_Tabelle!$AC36&lt;&gt;0,EA_Tabelle!$AC36,EA_Tabelle!$W36))</f>
        <v>0</v>
      </c>
      <c r="AU36" s="91">
        <f>IF(EA_Tabelle!$AI36="Ja",EA_Tabelle!$AO36,IF(EA_Tabelle!$AF36&lt;&gt;0,EA_Tabelle!$AF36,EA_Tabelle!$X36))</f>
        <v>0</v>
      </c>
    </row>
    <row r="37" spans="1:47" s="81" customFormat="1" ht="25" customHeight="1" x14ac:dyDescent="0.3">
      <c r="A37" s="89" t="str">
        <f t="shared" si="0"/>
        <v>0_17</v>
      </c>
      <c r="B37" s="78">
        <f t="shared" si="1"/>
        <v>0</v>
      </c>
      <c r="C37" s="78">
        <f>IF(EA_Tabelle!$B395="","",COUNTIF($B$20:B36,EA_Tabelle!$B395)+1)</f>
        <v>17</v>
      </c>
      <c r="D37" s="77">
        <f t="shared" si="2"/>
        <v>0</v>
      </c>
      <c r="E37" s="77" t="e">
        <f>INDEX(Lieferanten[L_ID],MATCH(EA_Tabelle!$M37,Lieferanten[Lieferantenbezeichnung],0))</f>
        <v>#N/A</v>
      </c>
      <c r="F37" s="79">
        <f t="shared" si="3"/>
        <v>0</v>
      </c>
      <c r="G37" s="79" t="str">
        <f>IF(EA_Tabelle!$L37="","",(INDEX(BT[Ressort],MATCH(EA_Tabelle!$L37,BT[Bedarfsträger],0))))</f>
        <v/>
      </c>
      <c r="H37" s="80" t="str">
        <f>IF(EA_Tabelle!$L37="","",(INDEX(BT[BT_ID],MATCH(EA_Tabelle!$L37,BT[Bedarfsträger],0))))</f>
        <v/>
      </c>
      <c r="I37" s="82">
        <f t="shared" si="4"/>
        <v>0</v>
      </c>
      <c r="J37" s="82">
        <f t="shared" si="5"/>
        <v>0</v>
      </c>
      <c r="K37" s="83">
        <f t="shared" si="6"/>
        <v>0</v>
      </c>
      <c r="L37" s="44"/>
      <c r="M37" s="46"/>
      <c r="N37" s="208"/>
      <c r="O37" s="44"/>
      <c r="P37" s="43"/>
      <c r="Q37" s="206"/>
      <c r="R37" s="44"/>
      <c r="S37" s="90"/>
      <c r="T37" s="46"/>
      <c r="U37" s="210"/>
      <c r="V37" s="43"/>
      <c r="W37" s="186">
        <f>IFERROR(U37*INDEX(Preisstufen[Netto],MATCH(EA_Tabelle!T37,Preisstufen[Preisstufe],0)),0)</f>
        <v>0</v>
      </c>
      <c r="X37" s="186">
        <f t="shared" si="11"/>
        <v>0</v>
      </c>
      <c r="Y37" s="47"/>
      <c r="Z37" s="211"/>
      <c r="AA37" s="212"/>
      <c r="AB37" s="193">
        <f t="shared" si="7"/>
        <v>0</v>
      </c>
      <c r="AC37" s="211">
        <f t="shared" si="8"/>
        <v>0</v>
      </c>
      <c r="AD37" s="88">
        <v>0.19</v>
      </c>
      <c r="AE37" s="195">
        <f t="shared" si="12"/>
        <v>0</v>
      </c>
      <c r="AF37" s="211">
        <f t="shared" si="13"/>
        <v>0</v>
      </c>
      <c r="AG37" s="50"/>
      <c r="AH37" s="43"/>
      <c r="AI37" s="46"/>
      <c r="AJ37" s="43"/>
      <c r="AK37" s="43"/>
      <c r="AL37" s="46"/>
      <c r="AM37" s="47"/>
      <c r="AN37" s="76">
        <f t="shared" si="9"/>
        <v>0</v>
      </c>
      <c r="AO37" s="76">
        <f t="shared" si="14"/>
        <v>0</v>
      </c>
      <c r="AP37" s="214"/>
      <c r="AQ37" s="76">
        <f t="shared" si="10"/>
        <v>0</v>
      </c>
      <c r="AR37" s="91">
        <f t="shared" si="15"/>
        <v>0</v>
      </c>
      <c r="AS37" s="184">
        <f>IF(EA_Tabelle!$AI37="Ja",EA_Tabelle!$AM37,IF(EA_Tabelle!$Y37&lt;&gt;"",EA_Tabelle!$Y37,EA_Tabelle!$U37))</f>
        <v>0</v>
      </c>
      <c r="AT37" s="76">
        <f>IF(EA_Tabelle!$AI37="Ja",EA_Tabelle!$AN37,IF(EA_Tabelle!$AC37&lt;&gt;0,EA_Tabelle!$AC37,EA_Tabelle!$W37))</f>
        <v>0</v>
      </c>
      <c r="AU37" s="91">
        <f>IF(EA_Tabelle!$AI37="Ja",EA_Tabelle!$AO37,IF(EA_Tabelle!$AF37&lt;&gt;0,EA_Tabelle!$AF37,EA_Tabelle!$X37))</f>
        <v>0</v>
      </c>
    </row>
    <row r="38" spans="1:47" s="81" customFormat="1" ht="25" customHeight="1" x14ac:dyDescent="0.3">
      <c r="A38" s="89" t="str">
        <f t="shared" si="0"/>
        <v>0_18</v>
      </c>
      <c r="B38" s="78">
        <f t="shared" si="1"/>
        <v>0</v>
      </c>
      <c r="C38" s="78">
        <f>IF(EA_Tabelle!$B694="","",COUNTIF($B$20:B37,EA_Tabelle!$B694)+1)</f>
        <v>18</v>
      </c>
      <c r="D38" s="77">
        <f t="shared" si="2"/>
        <v>0</v>
      </c>
      <c r="E38" s="77" t="e">
        <f>INDEX(Lieferanten[L_ID],MATCH(EA_Tabelle!$M38,Lieferanten[Lieferantenbezeichnung],0))</f>
        <v>#N/A</v>
      </c>
      <c r="F38" s="79">
        <f t="shared" si="3"/>
        <v>0</v>
      </c>
      <c r="G38" s="79" t="str">
        <f>IF(EA_Tabelle!$L38="","",(INDEX(BT[Ressort],MATCH(EA_Tabelle!$L38,BT[Bedarfsträger],0))))</f>
        <v/>
      </c>
      <c r="H38" s="80" t="str">
        <f>IF(EA_Tabelle!$L38="","",(INDEX(BT[BT_ID],MATCH(EA_Tabelle!$L38,BT[Bedarfsträger],0))))</f>
        <v/>
      </c>
      <c r="I38" s="82">
        <f t="shared" si="4"/>
        <v>0</v>
      </c>
      <c r="J38" s="82">
        <f t="shared" si="5"/>
        <v>0</v>
      </c>
      <c r="K38" s="83">
        <f t="shared" si="6"/>
        <v>0</v>
      </c>
      <c r="L38" s="44"/>
      <c r="M38" s="46"/>
      <c r="N38" s="208"/>
      <c r="O38" s="44"/>
      <c r="P38" s="43"/>
      <c r="Q38" s="206"/>
      <c r="R38" s="44"/>
      <c r="S38" s="90"/>
      <c r="T38" s="46"/>
      <c r="U38" s="210"/>
      <c r="V38" s="43"/>
      <c r="W38" s="186">
        <f>IFERROR(U38*INDEX(Preisstufen[Netto],MATCH(EA_Tabelle!T38,Preisstufen[Preisstufe],0)),0)</f>
        <v>0</v>
      </c>
      <c r="X38" s="186">
        <f t="shared" si="11"/>
        <v>0</v>
      </c>
      <c r="Y38" s="47"/>
      <c r="Z38" s="211"/>
      <c r="AA38" s="212"/>
      <c r="AB38" s="193">
        <f t="shared" si="7"/>
        <v>0</v>
      </c>
      <c r="AC38" s="211">
        <f t="shared" si="8"/>
        <v>0</v>
      </c>
      <c r="AD38" s="88">
        <v>0.19</v>
      </c>
      <c r="AE38" s="195">
        <f t="shared" si="12"/>
        <v>0</v>
      </c>
      <c r="AF38" s="211">
        <f t="shared" si="13"/>
        <v>0</v>
      </c>
      <c r="AG38" s="50"/>
      <c r="AH38" s="43"/>
      <c r="AI38" s="46"/>
      <c r="AJ38" s="43"/>
      <c r="AK38" s="43"/>
      <c r="AL38" s="46"/>
      <c r="AM38" s="47"/>
      <c r="AN38" s="76">
        <f t="shared" si="9"/>
        <v>0</v>
      </c>
      <c r="AO38" s="76">
        <f t="shared" si="14"/>
        <v>0</v>
      </c>
      <c r="AP38" s="214"/>
      <c r="AQ38" s="76">
        <f t="shared" si="10"/>
        <v>0</v>
      </c>
      <c r="AR38" s="91">
        <f t="shared" si="15"/>
        <v>0</v>
      </c>
      <c r="AS38" s="184">
        <f>IF(EA_Tabelle!$AI38="Ja",EA_Tabelle!$AM38,IF(EA_Tabelle!$Y38&lt;&gt;"",EA_Tabelle!$Y38,EA_Tabelle!$U38))</f>
        <v>0</v>
      </c>
      <c r="AT38" s="76">
        <f>IF(EA_Tabelle!$AI38="Ja",EA_Tabelle!$AN38,IF(EA_Tabelle!$AC38&lt;&gt;0,EA_Tabelle!$AC38,EA_Tabelle!$W38))</f>
        <v>0</v>
      </c>
      <c r="AU38" s="91">
        <f>IF(EA_Tabelle!$AI38="Ja",EA_Tabelle!$AO38,IF(EA_Tabelle!$AF38&lt;&gt;0,EA_Tabelle!$AF38,EA_Tabelle!$X38))</f>
        <v>0</v>
      </c>
    </row>
    <row r="39" spans="1:47" s="81" customFormat="1" ht="25" customHeight="1" x14ac:dyDescent="0.3">
      <c r="A39" s="89" t="str">
        <f t="shared" si="0"/>
        <v>0_19</v>
      </c>
      <c r="B39" s="78">
        <f t="shared" si="1"/>
        <v>0</v>
      </c>
      <c r="C39" s="78">
        <f>IF(EA_Tabelle!$B358="","",COUNTIF($B$20:B38,EA_Tabelle!$B358)+1)</f>
        <v>19</v>
      </c>
      <c r="D39" s="77">
        <f t="shared" si="2"/>
        <v>0</v>
      </c>
      <c r="E39" s="77" t="e">
        <f>INDEX(Lieferanten[L_ID],MATCH(EA_Tabelle!$M39,Lieferanten[Lieferantenbezeichnung],0))</f>
        <v>#N/A</v>
      </c>
      <c r="F39" s="79">
        <f t="shared" si="3"/>
        <v>0</v>
      </c>
      <c r="G39" s="79" t="str">
        <f>IF(EA_Tabelle!$L39="","",(INDEX(BT[Ressort],MATCH(EA_Tabelle!$L39,BT[Bedarfsträger],0))))</f>
        <v/>
      </c>
      <c r="H39" s="80" t="str">
        <f>IF(EA_Tabelle!$L39="","",(INDEX(BT[BT_ID],MATCH(EA_Tabelle!$L39,BT[Bedarfsträger],0))))</f>
        <v/>
      </c>
      <c r="I39" s="82">
        <f t="shared" si="4"/>
        <v>0</v>
      </c>
      <c r="J39" s="82">
        <f t="shared" si="5"/>
        <v>0</v>
      </c>
      <c r="K39" s="83">
        <f t="shared" si="6"/>
        <v>0</v>
      </c>
      <c r="L39" s="44"/>
      <c r="M39" s="46"/>
      <c r="N39" s="208"/>
      <c r="O39" s="44"/>
      <c r="P39" s="43"/>
      <c r="Q39" s="206"/>
      <c r="R39" s="44"/>
      <c r="S39" s="90"/>
      <c r="T39" s="46"/>
      <c r="U39" s="210"/>
      <c r="V39" s="43"/>
      <c r="W39" s="186">
        <f>IFERROR(U39*INDEX(Preisstufen[Netto],MATCH(EA_Tabelle!T39,Preisstufen[Preisstufe],0)),0)</f>
        <v>0</v>
      </c>
      <c r="X39" s="186">
        <f t="shared" si="11"/>
        <v>0</v>
      </c>
      <c r="Y39" s="47"/>
      <c r="Z39" s="211"/>
      <c r="AA39" s="212"/>
      <c r="AB39" s="193">
        <f t="shared" si="7"/>
        <v>0</v>
      </c>
      <c r="AC39" s="211">
        <f t="shared" si="8"/>
        <v>0</v>
      </c>
      <c r="AD39" s="88">
        <v>0.19</v>
      </c>
      <c r="AE39" s="195">
        <f t="shared" si="12"/>
        <v>0</v>
      </c>
      <c r="AF39" s="211">
        <f t="shared" si="13"/>
        <v>0</v>
      </c>
      <c r="AG39" s="50"/>
      <c r="AH39" s="43"/>
      <c r="AI39" s="46"/>
      <c r="AJ39" s="43"/>
      <c r="AK39" s="43"/>
      <c r="AL39" s="46"/>
      <c r="AM39" s="47"/>
      <c r="AN39" s="76">
        <f t="shared" si="9"/>
        <v>0</v>
      </c>
      <c r="AO39" s="76">
        <f t="shared" si="14"/>
        <v>0</v>
      </c>
      <c r="AP39" s="214"/>
      <c r="AQ39" s="76">
        <f t="shared" si="10"/>
        <v>0</v>
      </c>
      <c r="AR39" s="91">
        <f t="shared" si="15"/>
        <v>0</v>
      </c>
      <c r="AS39" s="184">
        <f>IF(EA_Tabelle!$AI39="Ja",EA_Tabelle!$AM39,IF(EA_Tabelle!$Y39&lt;&gt;"",EA_Tabelle!$Y39,EA_Tabelle!$U39))</f>
        <v>0</v>
      </c>
      <c r="AT39" s="76">
        <f>IF(EA_Tabelle!$AI39="Ja",EA_Tabelle!$AN39,IF(EA_Tabelle!$AC39&lt;&gt;0,EA_Tabelle!$AC39,EA_Tabelle!$W39))</f>
        <v>0</v>
      </c>
      <c r="AU39" s="91">
        <f>IF(EA_Tabelle!$AI39="Ja",EA_Tabelle!$AO39,IF(EA_Tabelle!$AF39&lt;&gt;0,EA_Tabelle!$AF39,EA_Tabelle!$X39))</f>
        <v>0</v>
      </c>
    </row>
    <row r="40" spans="1:47" s="81" customFormat="1" ht="25" customHeight="1" x14ac:dyDescent="0.3">
      <c r="A40" s="89" t="str">
        <f t="shared" si="0"/>
        <v>0_20</v>
      </c>
      <c r="B40" s="78">
        <f t="shared" si="1"/>
        <v>0</v>
      </c>
      <c r="C40" s="78">
        <f>IF(EA_Tabelle!$B297="","",COUNTIF($B$20:B39,EA_Tabelle!$B297)+1)</f>
        <v>20</v>
      </c>
      <c r="D40" s="77">
        <f t="shared" si="2"/>
        <v>0</v>
      </c>
      <c r="E40" s="77" t="e">
        <f>INDEX(Lieferanten[L_ID],MATCH(EA_Tabelle!$M40,Lieferanten[Lieferantenbezeichnung],0))</f>
        <v>#N/A</v>
      </c>
      <c r="F40" s="79">
        <f t="shared" si="3"/>
        <v>0</v>
      </c>
      <c r="G40" s="79" t="str">
        <f>IF(EA_Tabelle!$L40="","",(INDEX(BT[Ressort],MATCH(EA_Tabelle!$L40,BT[Bedarfsträger],0))))</f>
        <v/>
      </c>
      <c r="H40" s="80" t="str">
        <f>IF(EA_Tabelle!$L40="","",(INDEX(BT[BT_ID],MATCH(EA_Tabelle!$L40,BT[Bedarfsträger],0))))</f>
        <v/>
      </c>
      <c r="I40" s="82">
        <f t="shared" si="4"/>
        <v>0</v>
      </c>
      <c r="J40" s="82">
        <f t="shared" si="5"/>
        <v>0</v>
      </c>
      <c r="K40" s="83">
        <f t="shared" si="6"/>
        <v>0</v>
      </c>
      <c r="L40" s="44"/>
      <c r="M40" s="46"/>
      <c r="N40" s="208"/>
      <c r="O40" s="44"/>
      <c r="P40" s="43"/>
      <c r="Q40" s="206"/>
      <c r="R40" s="44"/>
      <c r="S40" s="90"/>
      <c r="T40" s="46"/>
      <c r="U40" s="210"/>
      <c r="V40" s="43"/>
      <c r="W40" s="186">
        <f>IFERROR(U40*INDEX(Preisstufen[Netto],MATCH(EA_Tabelle!T40,Preisstufen[Preisstufe],0)),0)</f>
        <v>0</v>
      </c>
      <c r="X40" s="186">
        <f t="shared" si="11"/>
        <v>0</v>
      </c>
      <c r="Y40" s="47"/>
      <c r="Z40" s="211"/>
      <c r="AA40" s="212"/>
      <c r="AB40" s="193">
        <f t="shared" si="7"/>
        <v>0</v>
      </c>
      <c r="AC40" s="211">
        <f t="shared" si="8"/>
        <v>0</v>
      </c>
      <c r="AD40" s="88">
        <v>0.19</v>
      </c>
      <c r="AE40" s="195">
        <f t="shared" si="12"/>
        <v>0</v>
      </c>
      <c r="AF40" s="211">
        <f t="shared" si="13"/>
        <v>0</v>
      </c>
      <c r="AG40" s="50"/>
      <c r="AH40" s="43"/>
      <c r="AI40" s="46"/>
      <c r="AJ40" s="43"/>
      <c r="AK40" s="43"/>
      <c r="AL40" s="46"/>
      <c r="AM40" s="47"/>
      <c r="AN40" s="76">
        <f t="shared" si="9"/>
        <v>0</v>
      </c>
      <c r="AO40" s="76">
        <f t="shared" si="14"/>
        <v>0</v>
      </c>
      <c r="AP40" s="214"/>
      <c r="AQ40" s="76">
        <f t="shared" si="10"/>
        <v>0</v>
      </c>
      <c r="AR40" s="91">
        <f t="shared" si="15"/>
        <v>0</v>
      </c>
      <c r="AS40" s="184">
        <f>IF(EA_Tabelle!$AI40="Ja",EA_Tabelle!$AM40,IF(EA_Tabelle!$Y40&lt;&gt;"",EA_Tabelle!$Y40,EA_Tabelle!$U40))</f>
        <v>0</v>
      </c>
      <c r="AT40" s="76">
        <f>IF(EA_Tabelle!$AI40="Ja",EA_Tabelle!$AN40,IF(EA_Tabelle!$AC40&lt;&gt;0,EA_Tabelle!$AC40,EA_Tabelle!$W40))</f>
        <v>0</v>
      </c>
      <c r="AU40" s="91">
        <f>IF(EA_Tabelle!$AI40="Ja",EA_Tabelle!$AO40,IF(EA_Tabelle!$AF40&lt;&gt;0,EA_Tabelle!$AF40,EA_Tabelle!$X40))</f>
        <v>0</v>
      </c>
    </row>
    <row r="41" spans="1:47" s="81" customFormat="1" ht="25" customHeight="1" x14ac:dyDescent="0.3">
      <c r="A41" s="89" t="str">
        <f t="shared" si="0"/>
        <v>0_21</v>
      </c>
      <c r="B41" s="78">
        <f t="shared" si="1"/>
        <v>0</v>
      </c>
      <c r="C41" s="78">
        <f>IF(EA_Tabelle!$B491="","",COUNTIF($B$20:B40,EA_Tabelle!$B491)+1)</f>
        <v>21</v>
      </c>
      <c r="D41" s="77">
        <f t="shared" si="2"/>
        <v>0</v>
      </c>
      <c r="E41" s="77" t="e">
        <f>INDEX(Lieferanten[L_ID],MATCH(EA_Tabelle!$M41,Lieferanten[Lieferantenbezeichnung],0))</f>
        <v>#N/A</v>
      </c>
      <c r="F41" s="79">
        <f t="shared" si="3"/>
        <v>0</v>
      </c>
      <c r="G41" s="79" t="str">
        <f>IF(EA_Tabelle!$L41="","",(INDEX(BT[Ressort],MATCH(EA_Tabelle!$L41,BT[Bedarfsträger],0))))</f>
        <v/>
      </c>
      <c r="H41" s="80" t="str">
        <f>IF(EA_Tabelle!$L41="","",(INDEX(BT[BT_ID],MATCH(EA_Tabelle!$L41,BT[Bedarfsträger],0))))</f>
        <v/>
      </c>
      <c r="I41" s="82">
        <f t="shared" si="4"/>
        <v>0</v>
      </c>
      <c r="J41" s="82">
        <f t="shared" si="5"/>
        <v>0</v>
      </c>
      <c r="K41" s="83">
        <f t="shared" si="6"/>
        <v>0</v>
      </c>
      <c r="L41" s="44"/>
      <c r="M41" s="46"/>
      <c r="N41" s="208"/>
      <c r="O41" s="44"/>
      <c r="P41" s="43"/>
      <c r="Q41" s="206"/>
      <c r="R41" s="44"/>
      <c r="S41" s="90"/>
      <c r="T41" s="46"/>
      <c r="U41" s="210"/>
      <c r="V41" s="43"/>
      <c r="W41" s="186">
        <f>IFERROR(U41*INDEX(Preisstufen[Netto],MATCH(EA_Tabelle!T41,Preisstufen[Preisstufe],0)),0)</f>
        <v>0</v>
      </c>
      <c r="X41" s="186">
        <f t="shared" si="11"/>
        <v>0</v>
      </c>
      <c r="Y41" s="47"/>
      <c r="Z41" s="211"/>
      <c r="AA41" s="212"/>
      <c r="AB41" s="193">
        <f t="shared" si="7"/>
        <v>0</v>
      </c>
      <c r="AC41" s="211">
        <f t="shared" si="8"/>
        <v>0</v>
      </c>
      <c r="AD41" s="88">
        <v>0.19</v>
      </c>
      <c r="AE41" s="195">
        <f t="shared" si="12"/>
        <v>0</v>
      </c>
      <c r="AF41" s="211">
        <f t="shared" si="13"/>
        <v>0</v>
      </c>
      <c r="AG41" s="50"/>
      <c r="AH41" s="43"/>
      <c r="AI41" s="46"/>
      <c r="AJ41" s="43"/>
      <c r="AK41" s="43"/>
      <c r="AL41" s="46"/>
      <c r="AM41" s="47"/>
      <c r="AN41" s="76">
        <f t="shared" si="9"/>
        <v>0</v>
      </c>
      <c r="AO41" s="76">
        <f t="shared" si="14"/>
        <v>0</v>
      </c>
      <c r="AP41" s="214"/>
      <c r="AQ41" s="76">
        <f t="shared" si="10"/>
        <v>0</v>
      </c>
      <c r="AR41" s="91">
        <f t="shared" si="15"/>
        <v>0</v>
      </c>
      <c r="AS41" s="184">
        <f>IF(EA_Tabelle!$AI41="Ja",EA_Tabelle!$AM41,IF(EA_Tabelle!$Y41&lt;&gt;"",EA_Tabelle!$Y41,EA_Tabelle!$U41))</f>
        <v>0</v>
      </c>
      <c r="AT41" s="76">
        <f>IF(EA_Tabelle!$AI41="Ja",EA_Tabelle!$AN41,IF(EA_Tabelle!$AC41&lt;&gt;0,EA_Tabelle!$AC41,EA_Tabelle!$W41))</f>
        <v>0</v>
      </c>
      <c r="AU41" s="91">
        <f>IF(EA_Tabelle!$AI41="Ja",EA_Tabelle!$AO41,IF(EA_Tabelle!$AF41&lt;&gt;0,EA_Tabelle!$AF41,EA_Tabelle!$X41))</f>
        <v>0</v>
      </c>
    </row>
    <row r="42" spans="1:47" s="81" customFormat="1" ht="25" customHeight="1" x14ac:dyDescent="0.3">
      <c r="A42" s="89" t="str">
        <f t="shared" si="0"/>
        <v>0_22</v>
      </c>
      <c r="B42" s="78">
        <f t="shared" si="1"/>
        <v>0</v>
      </c>
      <c r="C42" s="78">
        <f>IF(EA_Tabelle!$B38="","",COUNTIF($B$20:B41,EA_Tabelle!$B38)+1)</f>
        <v>22</v>
      </c>
      <c r="D42" s="77">
        <f t="shared" si="2"/>
        <v>0</v>
      </c>
      <c r="E42" s="77" t="e">
        <f>INDEX(Lieferanten[L_ID],MATCH(EA_Tabelle!$M42,Lieferanten[Lieferantenbezeichnung],0))</f>
        <v>#N/A</v>
      </c>
      <c r="F42" s="79">
        <f t="shared" si="3"/>
        <v>0</v>
      </c>
      <c r="G42" s="79" t="str">
        <f>IF(EA_Tabelle!$L42="","",(INDEX(BT[Ressort],MATCH(EA_Tabelle!$L42,BT[Bedarfsträger],0))))</f>
        <v/>
      </c>
      <c r="H42" s="80" t="str">
        <f>IF(EA_Tabelle!$L42="","",(INDEX(BT[BT_ID],MATCH(EA_Tabelle!$L42,BT[Bedarfsträger],0))))</f>
        <v/>
      </c>
      <c r="I42" s="82">
        <f t="shared" si="4"/>
        <v>0</v>
      </c>
      <c r="J42" s="82">
        <f t="shared" si="5"/>
        <v>0</v>
      </c>
      <c r="K42" s="83">
        <f t="shared" si="6"/>
        <v>0</v>
      </c>
      <c r="L42" s="44"/>
      <c r="M42" s="46"/>
      <c r="N42" s="208"/>
      <c r="O42" s="44"/>
      <c r="P42" s="43"/>
      <c r="Q42" s="206"/>
      <c r="R42" s="44"/>
      <c r="S42" s="90"/>
      <c r="T42" s="46"/>
      <c r="U42" s="210"/>
      <c r="V42" s="43"/>
      <c r="W42" s="186">
        <f>IFERROR(U42*INDEX(Preisstufen[Netto],MATCH(EA_Tabelle!T42,Preisstufen[Preisstufe],0)),0)</f>
        <v>0</v>
      </c>
      <c r="X42" s="186">
        <f t="shared" si="11"/>
        <v>0</v>
      </c>
      <c r="Y42" s="47"/>
      <c r="Z42" s="211"/>
      <c r="AA42" s="212"/>
      <c r="AB42" s="193">
        <f t="shared" si="7"/>
        <v>0</v>
      </c>
      <c r="AC42" s="211">
        <f t="shared" si="8"/>
        <v>0</v>
      </c>
      <c r="AD42" s="88">
        <v>0.19</v>
      </c>
      <c r="AE42" s="195">
        <f t="shared" si="12"/>
        <v>0</v>
      </c>
      <c r="AF42" s="211">
        <f t="shared" si="13"/>
        <v>0</v>
      </c>
      <c r="AG42" s="50"/>
      <c r="AH42" s="43"/>
      <c r="AI42" s="46"/>
      <c r="AJ42" s="43"/>
      <c r="AK42" s="43"/>
      <c r="AL42" s="46"/>
      <c r="AM42" s="47"/>
      <c r="AN42" s="76">
        <f t="shared" si="9"/>
        <v>0</v>
      </c>
      <c r="AO42" s="76">
        <f t="shared" si="14"/>
        <v>0</v>
      </c>
      <c r="AP42" s="214"/>
      <c r="AQ42" s="76">
        <f t="shared" si="10"/>
        <v>0</v>
      </c>
      <c r="AR42" s="91">
        <f t="shared" si="15"/>
        <v>0</v>
      </c>
      <c r="AS42" s="184">
        <f>IF(EA_Tabelle!$AI42="Ja",EA_Tabelle!$AM42,IF(EA_Tabelle!$Y42&lt;&gt;"",EA_Tabelle!$Y42,EA_Tabelle!$U42))</f>
        <v>0</v>
      </c>
      <c r="AT42" s="76">
        <f>IF(EA_Tabelle!$AI42="Ja",EA_Tabelle!$AN42,IF(EA_Tabelle!$AC42&lt;&gt;0,EA_Tabelle!$AC42,EA_Tabelle!$W42))</f>
        <v>0</v>
      </c>
      <c r="AU42" s="91">
        <f>IF(EA_Tabelle!$AI42="Ja",EA_Tabelle!$AO42,IF(EA_Tabelle!$AF42&lt;&gt;0,EA_Tabelle!$AF42,EA_Tabelle!$X42))</f>
        <v>0</v>
      </c>
    </row>
    <row r="43" spans="1:47" s="81" customFormat="1" ht="25" customHeight="1" x14ac:dyDescent="0.3">
      <c r="A43" s="89" t="str">
        <f t="shared" si="0"/>
        <v>0_23</v>
      </c>
      <c r="B43" s="78">
        <f t="shared" si="1"/>
        <v>0</v>
      </c>
      <c r="C43" s="78">
        <f>IF(EA_Tabelle!$B608="","",COUNTIF($B$20:B42,EA_Tabelle!$B608)+1)</f>
        <v>23</v>
      </c>
      <c r="D43" s="77">
        <f t="shared" si="2"/>
        <v>0</v>
      </c>
      <c r="E43" s="77" t="e">
        <f>INDEX(Lieferanten[L_ID],MATCH(EA_Tabelle!$M43,Lieferanten[Lieferantenbezeichnung],0))</f>
        <v>#N/A</v>
      </c>
      <c r="F43" s="79">
        <f t="shared" si="3"/>
        <v>0</v>
      </c>
      <c r="G43" s="79" t="str">
        <f>IF(EA_Tabelle!$L43="","",(INDEX(BT[Ressort],MATCH(EA_Tabelle!$L43,BT[Bedarfsträger],0))))</f>
        <v/>
      </c>
      <c r="H43" s="80" t="str">
        <f>IF(EA_Tabelle!$L43="","",(INDEX(BT[BT_ID],MATCH(EA_Tabelle!$L43,BT[Bedarfsträger],0))))</f>
        <v/>
      </c>
      <c r="I43" s="82">
        <f t="shared" si="4"/>
        <v>0</v>
      </c>
      <c r="J43" s="82">
        <f t="shared" si="5"/>
        <v>0</v>
      </c>
      <c r="K43" s="83">
        <f t="shared" si="6"/>
        <v>0</v>
      </c>
      <c r="L43" s="44"/>
      <c r="M43" s="46"/>
      <c r="N43" s="208"/>
      <c r="O43" s="44"/>
      <c r="P43" s="43"/>
      <c r="Q43" s="206"/>
      <c r="R43" s="44"/>
      <c r="S43" s="90"/>
      <c r="T43" s="46"/>
      <c r="U43" s="210"/>
      <c r="V43" s="43"/>
      <c r="W43" s="186">
        <f>IFERROR(U43*INDEX(Preisstufen[Netto],MATCH(EA_Tabelle!T43,Preisstufen[Preisstufe],0)),0)</f>
        <v>0</v>
      </c>
      <c r="X43" s="186">
        <f t="shared" si="11"/>
        <v>0</v>
      </c>
      <c r="Y43" s="47"/>
      <c r="Z43" s="211"/>
      <c r="AA43" s="212"/>
      <c r="AB43" s="193">
        <f t="shared" si="7"/>
        <v>0</v>
      </c>
      <c r="AC43" s="211">
        <f t="shared" si="8"/>
        <v>0</v>
      </c>
      <c r="AD43" s="88">
        <v>0.19</v>
      </c>
      <c r="AE43" s="195">
        <f t="shared" si="12"/>
        <v>0</v>
      </c>
      <c r="AF43" s="211">
        <f t="shared" si="13"/>
        <v>0</v>
      </c>
      <c r="AG43" s="50"/>
      <c r="AH43" s="43"/>
      <c r="AI43" s="46"/>
      <c r="AJ43" s="43"/>
      <c r="AK43" s="43"/>
      <c r="AL43" s="46"/>
      <c r="AM43" s="47"/>
      <c r="AN43" s="76">
        <f t="shared" si="9"/>
        <v>0</v>
      </c>
      <c r="AO43" s="76">
        <f t="shared" si="14"/>
        <v>0</v>
      </c>
      <c r="AP43" s="214"/>
      <c r="AQ43" s="76">
        <f t="shared" si="10"/>
        <v>0</v>
      </c>
      <c r="AR43" s="91">
        <f t="shared" si="15"/>
        <v>0</v>
      </c>
      <c r="AS43" s="184">
        <f>IF(EA_Tabelle!$AI43="Ja",EA_Tabelle!$AM43,IF(EA_Tabelle!$Y43&lt;&gt;"",EA_Tabelle!$Y43,EA_Tabelle!$U43))</f>
        <v>0</v>
      </c>
      <c r="AT43" s="76">
        <f>IF(EA_Tabelle!$AI43="Ja",EA_Tabelle!$AN43,IF(EA_Tabelle!$AC43&lt;&gt;0,EA_Tabelle!$AC43,EA_Tabelle!$W43))</f>
        <v>0</v>
      </c>
      <c r="AU43" s="91">
        <f>IF(EA_Tabelle!$AI43="Ja",EA_Tabelle!$AO43,IF(EA_Tabelle!$AF43&lt;&gt;0,EA_Tabelle!$AF43,EA_Tabelle!$X43))</f>
        <v>0</v>
      </c>
    </row>
    <row r="44" spans="1:47" s="81" customFormat="1" ht="25" customHeight="1" x14ac:dyDescent="0.3">
      <c r="A44" s="89" t="str">
        <f t="shared" si="0"/>
        <v>0_24</v>
      </c>
      <c r="B44" s="78">
        <f t="shared" si="1"/>
        <v>0</v>
      </c>
      <c r="C44" s="78">
        <f>IF(EA_Tabelle!$B291="","",COUNTIF($B$20:B43,EA_Tabelle!$B291)+1)</f>
        <v>24</v>
      </c>
      <c r="D44" s="77">
        <f t="shared" si="2"/>
        <v>0</v>
      </c>
      <c r="E44" s="77" t="e">
        <f>INDEX(Lieferanten[L_ID],MATCH(EA_Tabelle!$M44,Lieferanten[Lieferantenbezeichnung],0))</f>
        <v>#N/A</v>
      </c>
      <c r="F44" s="79">
        <f t="shared" si="3"/>
        <v>0</v>
      </c>
      <c r="G44" s="79" t="str">
        <f>IF(EA_Tabelle!$L44="","",(INDEX(BT[Ressort],MATCH(EA_Tabelle!$L44,BT[Bedarfsträger],0))))</f>
        <v/>
      </c>
      <c r="H44" s="80" t="str">
        <f>IF(EA_Tabelle!$L44="","",(INDEX(BT[BT_ID],MATCH(EA_Tabelle!$L44,BT[Bedarfsträger],0))))</f>
        <v/>
      </c>
      <c r="I44" s="82">
        <f t="shared" si="4"/>
        <v>0</v>
      </c>
      <c r="J44" s="82">
        <f t="shared" si="5"/>
        <v>0</v>
      </c>
      <c r="K44" s="83">
        <f t="shared" si="6"/>
        <v>0</v>
      </c>
      <c r="L44" s="44"/>
      <c r="M44" s="46"/>
      <c r="N44" s="208"/>
      <c r="O44" s="44"/>
      <c r="P44" s="43"/>
      <c r="Q44" s="206"/>
      <c r="R44" s="44"/>
      <c r="S44" s="90"/>
      <c r="T44" s="46"/>
      <c r="U44" s="210"/>
      <c r="V44" s="43"/>
      <c r="W44" s="186">
        <f>IFERROR(U44*INDEX(Preisstufen[Netto],MATCH(EA_Tabelle!T44,Preisstufen[Preisstufe],0)),0)</f>
        <v>0</v>
      </c>
      <c r="X44" s="186">
        <f t="shared" si="11"/>
        <v>0</v>
      </c>
      <c r="Y44" s="47"/>
      <c r="Z44" s="211"/>
      <c r="AA44" s="212"/>
      <c r="AB44" s="193">
        <f t="shared" si="7"/>
        <v>0</v>
      </c>
      <c r="AC44" s="211">
        <f t="shared" si="8"/>
        <v>0</v>
      </c>
      <c r="AD44" s="88">
        <v>0.19</v>
      </c>
      <c r="AE44" s="195">
        <f t="shared" si="12"/>
        <v>0</v>
      </c>
      <c r="AF44" s="211">
        <f t="shared" si="13"/>
        <v>0</v>
      </c>
      <c r="AG44" s="50"/>
      <c r="AH44" s="43"/>
      <c r="AI44" s="46"/>
      <c r="AJ44" s="43"/>
      <c r="AK44" s="43"/>
      <c r="AL44" s="46"/>
      <c r="AM44" s="47"/>
      <c r="AN44" s="76">
        <f t="shared" si="9"/>
        <v>0</v>
      </c>
      <c r="AO44" s="76">
        <f t="shared" si="14"/>
        <v>0</v>
      </c>
      <c r="AP44" s="214"/>
      <c r="AQ44" s="76">
        <f t="shared" si="10"/>
        <v>0</v>
      </c>
      <c r="AR44" s="91">
        <f t="shared" si="15"/>
        <v>0</v>
      </c>
      <c r="AS44" s="184">
        <f>IF(EA_Tabelle!$AI44="Ja",EA_Tabelle!$AM44,IF(EA_Tabelle!$Y44&lt;&gt;"",EA_Tabelle!$Y44,EA_Tabelle!$U44))</f>
        <v>0</v>
      </c>
      <c r="AT44" s="76">
        <f>IF(EA_Tabelle!$AI44="Ja",EA_Tabelle!$AN44,IF(EA_Tabelle!$AC44&lt;&gt;0,EA_Tabelle!$AC44,EA_Tabelle!$W44))</f>
        <v>0</v>
      </c>
      <c r="AU44" s="91">
        <f>IF(EA_Tabelle!$AI44="Ja",EA_Tabelle!$AO44,IF(EA_Tabelle!$AF44&lt;&gt;0,EA_Tabelle!$AF44,EA_Tabelle!$X44))</f>
        <v>0</v>
      </c>
    </row>
    <row r="45" spans="1:47" s="81" customFormat="1" ht="25" customHeight="1" x14ac:dyDescent="0.3">
      <c r="A45" s="89" t="str">
        <f t="shared" si="0"/>
        <v>0_25</v>
      </c>
      <c r="B45" s="78">
        <f t="shared" si="1"/>
        <v>0</v>
      </c>
      <c r="C45" s="78">
        <f>IF(EA_Tabelle!$B488="","",COUNTIF($B$20:B44,EA_Tabelle!$B488)+1)</f>
        <v>25</v>
      </c>
      <c r="D45" s="77">
        <f t="shared" si="2"/>
        <v>0</v>
      </c>
      <c r="E45" s="77" t="e">
        <f>INDEX(Lieferanten[L_ID],MATCH(EA_Tabelle!$M45,Lieferanten[Lieferantenbezeichnung],0))</f>
        <v>#N/A</v>
      </c>
      <c r="F45" s="79">
        <f t="shared" si="3"/>
        <v>0</v>
      </c>
      <c r="G45" s="79" t="str">
        <f>IF(EA_Tabelle!$L45="","",(INDEX(BT[Ressort],MATCH(EA_Tabelle!$L45,BT[Bedarfsträger],0))))</f>
        <v/>
      </c>
      <c r="H45" s="80" t="str">
        <f>IF(EA_Tabelle!$L45="","",(INDEX(BT[BT_ID],MATCH(EA_Tabelle!$L45,BT[Bedarfsträger],0))))</f>
        <v/>
      </c>
      <c r="I45" s="82">
        <f t="shared" si="4"/>
        <v>0</v>
      </c>
      <c r="J45" s="82">
        <f t="shared" si="5"/>
        <v>0</v>
      </c>
      <c r="K45" s="83">
        <f t="shared" si="6"/>
        <v>0</v>
      </c>
      <c r="L45" s="44"/>
      <c r="M45" s="46"/>
      <c r="N45" s="208"/>
      <c r="O45" s="44"/>
      <c r="P45" s="43"/>
      <c r="Q45" s="206"/>
      <c r="R45" s="44"/>
      <c r="S45" s="90"/>
      <c r="T45" s="46"/>
      <c r="U45" s="210"/>
      <c r="V45" s="43"/>
      <c r="W45" s="186">
        <f>IFERROR(U45*INDEX(Preisstufen[Netto],MATCH(EA_Tabelle!T45,Preisstufen[Preisstufe],0)),0)</f>
        <v>0</v>
      </c>
      <c r="X45" s="186">
        <f t="shared" si="11"/>
        <v>0</v>
      </c>
      <c r="Y45" s="47"/>
      <c r="Z45" s="211"/>
      <c r="AA45" s="212"/>
      <c r="AB45" s="193">
        <f t="shared" si="7"/>
        <v>0</v>
      </c>
      <c r="AC45" s="211">
        <f t="shared" si="8"/>
        <v>0</v>
      </c>
      <c r="AD45" s="88">
        <v>0.19</v>
      </c>
      <c r="AE45" s="195">
        <f t="shared" si="12"/>
        <v>0</v>
      </c>
      <c r="AF45" s="211">
        <f t="shared" si="13"/>
        <v>0</v>
      </c>
      <c r="AG45" s="50"/>
      <c r="AH45" s="43"/>
      <c r="AI45" s="46"/>
      <c r="AJ45" s="43"/>
      <c r="AK45" s="43"/>
      <c r="AL45" s="46"/>
      <c r="AM45" s="47"/>
      <c r="AN45" s="76">
        <f t="shared" si="9"/>
        <v>0</v>
      </c>
      <c r="AO45" s="76">
        <f t="shared" si="14"/>
        <v>0</v>
      </c>
      <c r="AP45" s="214"/>
      <c r="AQ45" s="76">
        <f t="shared" si="10"/>
        <v>0</v>
      </c>
      <c r="AR45" s="91">
        <f t="shared" si="15"/>
        <v>0</v>
      </c>
      <c r="AS45" s="184">
        <f>IF(EA_Tabelle!$AI45="Ja",EA_Tabelle!$AM45,IF(EA_Tabelle!$Y45&lt;&gt;"",EA_Tabelle!$Y45,EA_Tabelle!$U45))</f>
        <v>0</v>
      </c>
      <c r="AT45" s="76">
        <f>IF(EA_Tabelle!$AI45="Ja",EA_Tabelle!$AN45,IF(EA_Tabelle!$AC45&lt;&gt;0,EA_Tabelle!$AC45,EA_Tabelle!$W45))</f>
        <v>0</v>
      </c>
      <c r="AU45" s="91">
        <f>IF(EA_Tabelle!$AI45="Ja",EA_Tabelle!$AO45,IF(EA_Tabelle!$AF45&lt;&gt;0,EA_Tabelle!$AF45,EA_Tabelle!$X45))</f>
        <v>0</v>
      </c>
    </row>
    <row r="46" spans="1:47" s="81" customFormat="1" ht="25" customHeight="1" x14ac:dyDescent="0.3">
      <c r="A46" s="89" t="str">
        <f t="shared" si="0"/>
        <v>0_26</v>
      </c>
      <c r="B46" s="78">
        <f t="shared" si="1"/>
        <v>0</v>
      </c>
      <c r="C46" s="78">
        <f>IF(EA_Tabelle!$B312="","",COUNTIF($B$20:B45,EA_Tabelle!$B312)+1)</f>
        <v>26</v>
      </c>
      <c r="D46" s="77">
        <f t="shared" si="2"/>
        <v>0</v>
      </c>
      <c r="E46" s="77" t="e">
        <f>INDEX(Lieferanten[L_ID],MATCH(EA_Tabelle!$M46,Lieferanten[Lieferantenbezeichnung],0))</f>
        <v>#N/A</v>
      </c>
      <c r="F46" s="79">
        <f t="shared" si="3"/>
        <v>0</v>
      </c>
      <c r="G46" s="79" t="str">
        <f>IF(EA_Tabelle!$L46="","",(INDEX(BT[Ressort],MATCH(EA_Tabelle!$L46,BT[Bedarfsträger],0))))</f>
        <v/>
      </c>
      <c r="H46" s="80" t="str">
        <f>IF(EA_Tabelle!$L46="","",(INDEX(BT[BT_ID],MATCH(EA_Tabelle!$L46,BT[Bedarfsträger],0))))</f>
        <v/>
      </c>
      <c r="I46" s="82">
        <f t="shared" si="4"/>
        <v>0</v>
      </c>
      <c r="J46" s="82">
        <f t="shared" si="5"/>
        <v>0</v>
      </c>
      <c r="K46" s="83">
        <f t="shared" si="6"/>
        <v>0</v>
      </c>
      <c r="L46" s="44"/>
      <c r="M46" s="46"/>
      <c r="N46" s="208"/>
      <c r="O46" s="44"/>
      <c r="P46" s="43"/>
      <c r="Q46" s="206"/>
      <c r="R46" s="44"/>
      <c r="S46" s="90"/>
      <c r="T46" s="46"/>
      <c r="U46" s="210"/>
      <c r="V46" s="43"/>
      <c r="W46" s="186">
        <f>IFERROR(U46*INDEX(Preisstufen[Netto],MATCH(EA_Tabelle!T46,Preisstufen[Preisstufe],0)),0)</f>
        <v>0</v>
      </c>
      <c r="X46" s="186">
        <f t="shared" si="11"/>
        <v>0</v>
      </c>
      <c r="Y46" s="47"/>
      <c r="Z46" s="211"/>
      <c r="AA46" s="212"/>
      <c r="AB46" s="193">
        <f t="shared" si="7"/>
        <v>0</v>
      </c>
      <c r="AC46" s="211">
        <f t="shared" si="8"/>
        <v>0</v>
      </c>
      <c r="AD46" s="88">
        <v>0.19</v>
      </c>
      <c r="AE46" s="195">
        <f t="shared" si="12"/>
        <v>0</v>
      </c>
      <c r="AF46" s="211">
        <f t="shared" si="13"/>
        <v>0</v>
      </c>
      <c r="AG46" s="50"/>
      <c r="AH46" s="43"/>
      <c r="AI46" s="46"/>
      <c r="AJ46" s="43"/>
      <c r="AK46" s="43"/>
      <c r="AL46" s="46"/>
      <c r="AM46" s="47"/>
      <c r="AN46" s="76">
        <f t="shared" si="9"/>
        <v>0</v>
      </c>
      <c r="AO46" s="76">
        <f t="shared" si="14"/>
        <v>0</v>
      </c>
      <c r="AP46" s="214"/>
      <c r="AQ46" s="76">
        <f t="shared" si="10"/>
        <v>0</v>
      </c>
      <c r="AR46" s="91">
        <f t="shared" si="15"/>
        <v>0</v>
      </c>
      <c r="AS46" s="184">
        <f>IF(EA_Tabelle!$AI46="Ja",EA_Tabelle!$AM46,IF(EA_Tabelle!$Y46&lt;&gt;"",EA_Tabelle!$Y46,EA_Tabelle!$U46))</f>
        <v>0</v>
      </c>
      <c r="AT46" s="76">
        <f>IF(EA_Tabelle!$AI46="Ja",EA_Tabelle!$AN46,IF(EA_Tabelle!$AC46&lt;&gt;0,EA_Tabelle!$AC46,EA_Tabelle!$W46))</f>
        <v>0</v>
      </c>
      <c r="AU46" s="91">
        <f>IF(EA_Tabelle!$AI46="Ja",EA_Tabelle!$AO46,IF(EA_Tabelle!$AF46&lt;&gt;0,EA_Tabelle!$AF46,EA_Tabelle!$X46))</f>
        <v>0</v>
      </c>
    </row>
    <row r="47" spans="1:47" s="81" customFormat="1" ht="25" customHeight="1" x14ac:dyDescent="0.3">
      <c r="A47" s="89" t="str">
        <f t="shared" si="0"/>
        <v>0_27</v>
      </c>
      <c r="B47" s="78">
        <f t="shared" si="1"/>
        <v>0</v>
      </c>
      <c r="C47" s="78">
        <f>IF(EA_Tabelle!$B604="","",COUNTIF($B$20:B46,EA_Tabelle!$B604)+1)</f>
        <v>27</v>
      </c>
      <c r="D47" s="77">
        <f t="shared" si="2"/>
        <v>0</v>
      </c>
      <c r="E47" s="77" t="e">
        <f>INDEX(Lieferanten[L_ID],MATCH(EA_Tabelle!$M47,Lieferanten[Lieferantenbezeichnung],0))</f>
        <v>#N/A</v>
      </c>
      <c r="F47" s="79">
        <f t="shared" si="3"/>
        <v>0</v>
      </c>
      <c r="G47" s="79" t="str">
        <f>IF(EA_Tabelle!$L47="","",(INDEX(BT[Ressort],MATCH(EA_Tabelle!$L47,BT[Bedarfsträger],0))))</f>
        <v/>
      </c>
      <c r="H47" s="80" t="str">
        <f>IF(EA_Tabelle!$L47="","",(INDEX(BT[BT_ID],MATCH(EA_Tabelle!$L47,BT[Bedarfsträger],0))))</f>
        <v/>
      </c>
      <c r="I47" s="82">
        <f t="shared" si="4"/>
        <v>0</v>
      </c>
      <c r="J47" s="82">
        <f t="shared" si="5"/>
        <v>0</v>
      </c>
      <c r="K47" s="83">
        <f t="shared" si="6"/>
        <v>0</v>
      </c>
      <c r="L47" s="44"/>
      <c r="M47" s="46"/>
      <c r="N47" s="208"/>
      <c r="O47" s="44"/>
      <c r="P47" s="43"/>
      <c r="Q47" s="206"/>
      <c r="R47" s="44"/>
      <c r="S47" s="90"/>
      <c r="T47" s="46"/>
      <c r="U47" s="210"/>
      <c r="V47" s="43"/>
      <c r="W47" s="186">
        <f>IFERROR(U47*INDEX(Preisstufen[Netto],MATCH(EA_Tabelle!T47,Preisstufen[Preisstufe],0)),0)</f>
        <v>0</v>
      </c>
      <c r="X47" s="186">
        <f t="shared" si="11"/>
        <v>0</v>
      </c>
      <c r="Y47" s="47"/>
      <c r="Z47" s="211"/>
      <c r="AA47" s="212"/>
      <c r="AB47" s="193">
        <f t="shared" si="7"/>
        <v>0</v>
      </c>
      <c r="AC47" s="211">
        <f t="shared" si="8"/>
        <v>0</v>
      </c>
      <c r="AD47" s="88">
        <v>0.19</v>
      </c>
      <c r="AE47" s="195">
        <f t="shared" si="12"/>
        <v>0</v>
      </c>
      <c r="AF47" s="211">
        <f t="shared" si="13"/>
        <v>0</v>
      </c>
      <c r="AG47" s="50"/>
      <c r="AH47" s="43"/>
      <c r="AI47" s="46"/>
      <c r="AJ47" s="43"/>
      <c r="AK47" s="43"/>
      <c r="AL47" s="46"/>
      <c r="AM47" s="47"/>
      <c r="AN47" s="76">
        <f t="shared" si="9"/>
        <v>0</v>
      </c>
      <c r="AO47" s="76">
        <f t="shared" si="14"/>
        <v>0</v>
      </c>
      <c r="AP47" s="214"/>
      <c r="AQ47" s="76">
        <f t="shared" si="10"/>
        <v>0</v>
      </c>
      <c r="AR47" s="91">
        <f t="shared" si="15"/>
        <v>0</v>
      </c>
      <c r="AS47" s="184">
        <f>IF(EA_Tabelle!$AI47="Ja",EA_Tabelle!$AM47,IF(EA_Tabelle!$Y47&lt;&gt;"",EA_Tabelle!$Y47,EA_Tabelle!$U47))</f>
        <v>0</v>
      </c>
      <c r="AT47" s="76">
        <f>IF(EA_Tabelle!$AI47="Ja",EA_Tabelle!$AN47,IF(EA_Tabelle!$AC47&lt;&gt;0,EA_Tabelle!$AC47,EA_Tabelle!$W47))</f>
        <v>0</v>
      </c>
      <c r="AU47" s="91">
        <f>IF(EA_Tabelle!$AI47="Ja",EA_Tabelle!$AO47,IF(EA_Tabelle!$AF47&lt;&gt;0,EA_Tabelle!$AF47,EA_Tabelle!$X47))</f>
        <v>0</v>
      </c>
    </row>
    <row r="48" spans="1:47" s="81" customFormat="1" ht="25" customHeight="1" x14ac:dyDescent="0.3">
      <c r="A48" s="89" t="str">
        <f t="shared" si="0"/>
        <v>0_28</v>
      </c>
      <c r="B48" s="78">
        <f t="shared" si="1"/>
        <v>0</v>
      </c>
      <c r="C48" s="78">
        <f>IF(EA_Tabelle!$B599="","",COUNTIF($B$20:B47,EA_Tabelle!$B599)+1)</f>
        <v>28</v>
      </c>
      <c r="D48" s="77">
        <f t="shared" si="2"/>
        <v>0</v>
      </c>
      <c r="E48" s="77" t="e">
        <f>INDEX(Lieferanten[L_ID],MATCH(EA_Tabelle!$M48,Lieferanten[Lieferantenbezeichnung],0))</f>
        <v>#N/A</v>
      </c>
      <c r="F48" s="79">
        <f t="shared" si="3"/>
        <v>0</v>
      </c>
      <c r="G48" s="79" t="str">
        <f>IF(EA_Tabelle!$L48="","",(INDEX(BT[Ressort],MATCH(EA_Tabelle!$L48,BT[Bedarfsträger],0))))</f>
        <v/>
      </c>
      <c r="H48" s="80" t="str">
        <f>IF(EA_Tabelle!$L48="","",(INDEX(BT[BT_ID],MATCH(EA_Tabelle!$L48,BT[Bedarfsträger],0))))</f>
        <v/>
      </c>
      <c r="I48" s="82">
        <f t="shared" si="4"/>
        <v>0</v>
      </c>
      <c r="J48" s="82">
        <f t="shared" si="5"/>
        <v>0</v>
      </c>
      <c r="K48" s="83">
        <f t="shared" si="6"/>
        <v>0</v>
      </c>
      <c r="L48" s="44"/>
      <c r="M48" s="46"/>
      <c r="N48" s="208"/>
      <c r="O48" s="44"/>
      <c r="P48" s="43"/>
      <c r="Q48" s="206"/>
      <c r="R48" s="44"/>
      <c r="S48" s="90"/>
      <c r="T48" s="46"/>
      <c r="U48" s="210"/>
      <c r="V48" s="43"/>
      <c r="W48" s="186">
        <f>IFERROR(U48*INDEX(Preisstufen[Netto],MATCH(EA_Tabelle!T48,Preisstufen[Preisstufe],0)),0)</f>
        <v>0</v>
      </c>
      <c r="X48" s="186">
        <f t="shared" si="11"/>
        <v>0</v>
      </c>
      <c r="Y48" s="47"/>
      <c r="Z48" s="211"/>
      <c r="AA48" s="212"/>
      <c r="AB48" s="193">
        <f t="shared" si="7"/>
        <v>0</v>
      </c>
      <c r="AC48" s="211">
        <f t="shared" si="8"/>
        <v>0</v>
      </c>
      <c r="AD48" s="88">
        <v>0.19</v>
      </c>
      <c r="AE48" s="195">
        <f t="shared" si="12"/>
        <v>0</v>
      </c>
      <c r="AF48" s="211">
        <f t="shared" si="13"/>
        <v>0</v>
      </c>
      <c r="AG48" s="50"/>
      <c r="AH48" s="43"/>
      <c r="AI48" s="46"/>
      <c r="AJ48" s="43"/>
      <c r="AK48" s="43"/>
      <c r="AL48" s="46"/>
      <c r="AM48" s="47"/>
      <c r="AN48" s="76">
        <f t="shared" si="9"/>
        <v>0</v>
      </c>
      <c r="AO48" s="76">
        <f t="shared" si="14"/>
        <v>0</v>
      </c>
      <c r="AP48" s="214"/>
      <c r="AQ48" s="76">
        <f t="shared" si="10"/>
        <v>0</v>
      </c>
      <c r="AR48" s="91">
        <f t="shared" si="15"/>
        <v>0</v>
      </c>
      <c r="AS48" s="184">
        <f>IF(EA_Tabelle!$AI48="Ja",EA_Tabelle!$AM48,IF(EA_Tabelle!$Y48&lt;&gt;"",EA_Tabelle!$Y48,EA_Tabelle!$U48))</f>
        <v>0</v>
      </c>
      <c r="AT48" s="76">
        <f>IF(EA_Tabelle!$AI48="Ja",EA_Tabelle!$AN48,IF(EA_Tabelle!$AC48&lt;&gt;0,EA_Tabelle!$AC48,EA_Tabelle!$W48))</f>
        <v>0</v>
      </c>
      <c r="AU48" s="91">
        <f>IF(EA_Tabelle!$AI48="Ja",EA_Tabelle!$AO48,IF(EA_Tabelle!$AF48&lt;&gt;0,EA_Tabelle!$AF48,EA_Tabelle!$X48))</f>
        <v>0</v>
      </c>
    </row>
    <row r="49" spans="1:47" s="81" customFormat="1" ht="25" customHeight="1" x14ac:dyDescent="0.3">
      <c r="A49" s="89" t="str">
        <f t="shared" si="0"/>
        <v>0_29</v>
      </c>
      <c r="B49" s="78">
        <f t="shared" si="1"/>
        <v>0</v>
      </c>
      <c r="C49" s="78">
        <f>IF(EA_Tabelle!$B521="","",COUNTIF($B$20:B48,EA_Tabelle!$B521)+1)</f>
        <v>29</v>
      </c>
      <c r="D49" s="77">
        <f t="shared" si="2"/>
        <v>0</v>
      </c>
      <c r="E49" s="77" t="e">
        <f>INDEX(Lieferanten[L_ID],MATCH(EA_Tabelle!$M49,Lieferanten[Lieferantenbezeichnung],0))</f>
        <v>#N/A</v>
      </c>
      <c r="F49" s="79">
        <f t="shared" si="3"/>
        <v>0</v>
      </c>
      <c r="G49" s="79" t="str">
        <f>IF(EA_Tabelle!$L49="","",(INDEX(BT[Ressort],MATCH(EA_Tabelle!$L49,BT[Bedarfsträger],0))))</f>
        <v/>
      </c>
      <c r="H49" s="80" t="str">
        <f>IF(EA_Tabelle!$L49="","",(INDEX(BT[BT_ID],MATCH(EA_Tabelle!$L49,BT[Bedarfsträger],0))))</f>
        <v/>
      </c>
      <c r="I49" s="82">
        <f t="shared" si="4"/>
        <v>0</v>
      </c>
      <c r="J49" s="82">
        <f t="shared" si="5"/>
        <v>0</v>
      </c>
      <c r="K49" s="83">
        <f t="shared" si="6"/>
        <v>0</v>
      </c>
      <c r="L49" s="44"/>
      <c r="M49" s="46"/>
      <c r="N49" s="208"/>
      <c r="O49" s="44"/>
      <c r="P49" s="43"/>
      <c r="Q49" s="206"/>
      <c r="R49" s="44"/>
      <c r="S49" s="90"/>
      <c r="T49" s="46"/>
      <c r="U49" s="210"/>
      <c r="V49" s="43"/>
      <c r="W49" s="186">
        <f>IFERROR(U49*INDEX(Preisstufen[Netto],MATCH(EA_Tabelle!T49,Preisstufen[Preisstufe],0)),0)</f>
        <v>0</v>
      </c>
      <c r="X49" s="186">
        <f t="shared" si="11"/>
        <v>0</v>
      </c>
      <c r="Y49" s="47"/>
      <c r="Z49" s="211"/>
      <c r="AA49" s="212"/>
      <c r="AB49" s="193">
        <f t="shared" si="7"/>
        <v>0</v>
      </c>
      <c r="AC49" s="211">
        <f t="shared" si="8"/>
        <v>0</v>
      </c>
      <c r="AD49" s="88">
        <v>0.19</v>
      </c>
      <c r="AE49" s="195">
        <f t="shared" si="12"/>
        <v>0</v>
      </c>
      <c r="AF49" s="211">
        <f t="shared" si="13"/>
        <v>0</v>
      </c>
      <c r="AG49" s="50"/>
      <c r="AH49" s="43"/>
      <c r="AI49" s="46"/>
      <c r="AJ49" s="43"/>
      <c r="AK49" s="43"/>
      <c r="AL49" s="46"/>
      <c r="AM49" s="47"/>
      <c r="AN49" s="76">
        <f t="shared" si="9"/>
        <v>0</v>
      </c>
      <c r="AO49" s="76">
        <f t="shared" si="14"/>
        <v>0</v>
      </c>
      <c r="AP49" s="214"/>
      <c r="AQ49" s="76">
        <f t="shared" si="10"/>
        <v>0</v>
      </c>
      <c r="AR49" s="91">
        <f t="shared" si="15"/>
        <v>0</v>
      </c>
      <c r="AS49" s="184">
        <f>IF(EA_Tabelle!$AI49="Ja",EA_Tabelle!$AM49,IF(EA_Tabelle!$Y49&lt;&gt;"",EA_Tabelle!$Y49,EA_Tabelle!$U49))</f>
        <v>0</v>
      </c>
      <c r="AT49" s="76">
        <f>IF(EA_Tabelle!$AI49="Ja",EA_Tabelle!$AN49,IF(EA_Tabelle!$AC49&lt;&gt;0,EA_Tabelle!$AC49,EA_Tabelle!$W49))</f>
        <v>0</v>
      </c>
      <c r="AU49" s="91">
        <f>IF(EA_Tabelle!$AI49="Ja",EA_Tabelle!$AO49,IF(EA_Tabelle!$AF49&lt;&gt;0,EA_Tabelle!$AF49,EA_Tabelle!$X49))</f>
        <v>0</v>
      </c>
    </row>
    <row r="50" spans="1:47" s="81" customFormat="1" ht="25" customHeight="1" x14ac:dyDescent="0.3">
      <c r="A50" s="89" t="str">
        <f t="shared" si="0"/>
        <v>0_30</v>
      </c>
      <c r="B50" s="78">
        <f t="shared" si="1"/>
        <v>0</v>
      </c>
      <c r="C50" s="78">
        <f>IF(EA_Tabelle!$B222="","",COUNTIF($B$20:B49,EA_Tabelle!$B222)+1)</f>
        <v>30</v>
      </c>
      <c r="D50" s="77">
        <f t="shared" si="2"/>
        <v>0</v>
      </c>
      <c r="E50" s="77" t="e">
        <f>INDEX(Lieferanten[L_ID],MATCH(EA_Tabelle!$M50,Lieferanten[Lieferantenbezeichnung],0))</f>
        <v>#N/A</v>
      </c>
      <c r="F50" s="79">
        <f t="shared" si="3"/>
        <v>0</v>
      </c>
      <c r="G50" s="79" t="str">
        <f>IF(EA_Tabelle!$L50="","",(INDEX(BT[Ressort],MATCH(EA_Tabelle!$L50,BT[Bedarfsträger],0))))</f>
        <v/>
      </c>
      <c r="H50" s="80" t="str">
        <f>IF(EA_Tabelle!$L50="","",(INDEX(BT[BT_ID],MATCH(EA_Tabelle!$L50,BT[Bedarfsträger],0))))</f>
        <v/>
      </c>
      <c r="I50" s="82">
        <f t="shared" si="4"/>
        <v>0</v>
      </c>
      <c r="J50" s="82">
        <f t="shared" si="5"/>
        <v>0</v>
      </c>
      <c r="K50" s="83">
        <f t="shared" si="6"/>
        <v>0</v>
      </c>
      <c r="L50" s="44"/>
      <c r="M50" s="46"/>
      <c r="N50" s="208"/>
      <c r="O50" s="44"/>
      <c r="P50" s="43"/>
      <c r="Q50" s="206"/>
      <c r="R50" s="44"/>
      <c r="S50" s="90"/>
      <c r="T50" s="46"/>
      <c r="U50" s="210"/>
      <c r="V50" s="43"/>
      <c r="W50" s="186">
        <f>IFERROR(U50*INDEX(Preisstufen[Netto],MATCH(EA_Tabelle!T50,Preisstufen[Preisstufe],0)),0)</f>
        <v>0</v>
      </c>
      <c r="X50" s="186">
        <f t="shared" si="11"/>
        <v>0</v>
      </c>
      <c r="Y50" s="47"/>
      <c r="Z50" s="211"/>
      <c r="AA50" s="212"/>
      <c r="AB50" s="193">
        <f t="shared" si="7"/>
        <v>0</v>
      </c>
      <c r="AC50" s="211">
        <f t="shared" si="8"/>
        <v>0</v>
      </c>
      <c r="AD50" s="88">
        <v>0.19</v>
      </c>
      <c r="AE50" s="195">
        <f t="shared" si="12"/>
        <v>0</v>
      </c>
      <c r="AF50" s="211">
        <f t="shared" si="13"/>
        <v>0</v>
      </c>
      <c r="AG50" s="50"/>
      <c r="AH50" s="43"/>
      <c r="AI50" s="46"/>
      <c r="AJ50" s="43"/>
      <c r="AK50" s="43"/>
      <c r="AL50" s="46"/>
      <c r="AM50" s="47"/>
      <c r="AN50" s="76">
        <f t="shared" si="9"/>
        <v>0</v>
      </c>
      <c r="AO50" s="76">
        <f t="shared" si="14"/>
        <v>0</v>
      </c>
      <c r="AP50" s="214"/>
      <c r="AQ50" s="76">
        <f t="shared" si="10"/>
        <v>0</v>
      </c>
      <c r="AR50" s="91">
        <f t="shared" si="15"/>
        <v>0</v>
      </c>
      <c r="AS50" s="184">
        <f>IF(EA_Tabelle!$AI50="Ja",EA_Tabelle!$AM50,IF(EA_Tabelle!$Y50&lt;&gt;"",EA_Tabelle!$Y50,EA_Tabelle!$U50))</f>
        <v>0</v>
      </c>
      <c r="AT50" s="76">
        <f>IF(EA_Tabelle!$AI50="Ja",EA_Tabelle!$AN50,IF(EA_Tabelle!$AC50&lt;&gt;0,EA_Tabelle!$AC50,EA_Tabelle!$W50))</f>
        <v>0</v>
      </c>
      <c r="AU50" s="91">
        <f>IF(EA_Tabelle!$AI50="Ja",EA_Tabelle!$AO50,IF(EA_Tabelle!$AF50&lt;&gt;0,EA_Tabelle!$AF50,EA_Tabelle!$X50))</f>
        <v>0</v>
      </c>
    </row>
    <row r="51" spans="1:47" s="81" customFormat="1" ht="25" customHeight="1" x14ac:dyDescent="0.3">
      <c r="A51" s="89" t="str">
        <f t="shared" si="0"/>
        <v>0_31</v>
      </c>
      <c r="B51" s="78">
        <f t="shared" si="1"/>
        <v>0</v>
      </c>
      <c r="C51" s="78">
        <f>IF(EA_Tabelle!$B44="","",COUNTIF($B$20:B50,EA_Tabelle!$B44)+1)</f>
        <v>31</v>
      </c>
      <c r="D51" s="77">
        <f t="shared" si="2"/>
        <v>0</v>
      </c>
      <c r="E51" s="77" t="e">
        <f>INDEX(Lieferanten[L_ID],MATCH(EA_Tabelle!$M51,Lieferanten[Lieferantenbezeichnung],0))</f>
        <v>#N/A</v>
      </c>
      <c r="F51" s="79">
        <f t="shared" si="3"/>
        <v>0</v>
      </c>
      <c r="G51" s="79" t="str">
        <f>IF(EA_Tabelle!$L51="","",(INDEX(BT[Ressort],MATCH(EA_Tabelle!$L51,BT[Bedarfsträger],0))))</f>
        <v/>
      </c>
      <c r="H51" s="80" t="str">
        <f>IF(EA_Tabelle!$L51="","",(INDEX(BT[BT_ID],MATCH(EA_Tabelle!$L51,BT[Bedarfsträger],0))))</f>
        <v/>
      </c>
      <c r="I51" s="82">
        <f t="shared" si="4"/>
        <v>0</v>
      </c>
      <c r="J51" s="82">
        <f t="shared" si="5"/>
        <v>0</v>
      </c>
      <c r="K51" s="83">
        <f t="shared" si="6"/>
        <v>0</v>
      </c>
      <c r="L51" s="44"/>
      <c r="M51" s="46"/>
      <c r="N51" s="208"/>
      <c r="O51" s="44"/>
      <c r="P51" s="43"/>
      <c r="Q51" s="206"/>
      <c r="R51" s="44"/>
      <c r="S51" s="90"/>
      <c r="T51" s="46"/>
      <c r="U51" s="210"/>
      <c r="V51" s="43"/>
      <c r="W51" s="186">
        <f>IFERROR(U51*INDEX(Preisstufen[Netto],MATCH(EA_Tabelle!T51,Preisstufen[Preisstufe],0)),0)</f>
        <v>0</v>
      </c>
      <c r="X51" s="186">
        <f t="shared" si="11"/>
        <v>0</v>
      </c>
      <c r="Y51" s="47"/>
      <c r="Z51" s="211"/>
      <c r="AA51" s="212"/>
      <c r="AB51" s="193">
        <f t="shared" si="7"/>
        <v>0</v>
      </c>
      <c r="AC51" s="211">
        <f t="shared" si="8"/>
        <v>0</v>
      </c>
      <c r="AD51" s="88">
        <v>0.19</v>
      </c>
      <c r="AE51" s="195">
        <f t="shared" si="12"/>
        <v>0</v>
      </c>
      <c r="AF51" s="211">
        <f t="shared" si="13"/>
        <v>0</v>
      </c>
      <c r="AG51" s="50"/>
      <c r="AH51" s="43"/>
      <c r="AI51" s="46"/>
      <c r="AJ51" s="43"/>
      <c r="AK51" s="43"/>
      <c r="AL51" s="46"/>
      <c r="AM51" s="47"/>
      <c r="AN51" s="76">
        <f t="shared" si="9"/>
        <v>0</v>
      </c>
      <c r="AO51" s="76">
        <f t="shared" si="14"/>
        <v>0</v>
      </c>
      <c r="AP51" s="214"/>
      <c r="AQ51" s="76">
        <f t="shared" si="10"/>
        <v>0</v>
      </c>
      <c r="AR51" s="91">
        <f t="shared" si="15"/>
        <v>0</v>
      </c>
      <c r="AS51" s="184">
        <f>IF(EA_Tabelle!$AI51="Ja",EA_Tabelle!$AM51,IF(EA_Tabelle!$Y51&lt;&gt;"",EA_Tabelle!$Y51,EA_Tabelle!$U51))</f>
        <v>0</v>
      </c>
      <c r="AT51" s="76">
        <f>IF(EA_Tabelle!$AI51="Ja",EA_Tabelle!$AN51,IF(EA_Tabelle!$AC51&lt;&gt;0,EA_Tabelle!$AC51,EA_Tabelle!$W51))</f>
        <v>0</v>
      </c>
      <c r="AU51" s="91">
        <f>IF(EA_Tabelle!$AI51="Ja",EA_Tabelle!$AO51,IF(EA_Tabelle!$AF51&lt;&gt;0,EA_Tabelle!$AF51,EA_Tabelle!$X51))</f>
        <v>0</v>
      </c>
    </row>
    <row r="52" spans="1:47" s="81" customFormat="1" ht="25" customHeight="1" x14ac:dyDescent="0.3">
      <c r="A52" s="89" t="str">
        <f t="shared" si="0"/>
        <v>0_32</v>
      </c>
      <c r="B52" s="78">
        <f t="shared" si="1"/>
        <v>0</v>
      </c>
      <c r="C52" s="78">
        <f>IF(EA_Tabelle!$B308="","",COUNTIF($B$20:B51,EA_Tabelle!$B308)+1)</f>
        <v>32</v>
      </c>
      <c r="D52" s="77">
        <f t="shared" si="2"/>
        <v>0</v>
      </c>
      <c r="E52" s="77" t="e">
        <f>INDEX(Lieferanten[L_ID],MATCH(EA_Tabelle!$M52,Lieferanten[Lieferantenbezeichnung],0))</f>
        <v>#N/A</v>
      </c>
      <c r="F52" s="79">
        <f t="shared" si="3"/>
        <v>0</v>
      </c>
      <c r="G52" s="79" t="str">
        <f>IF(EA_Tabelle!$L52="","",(INDEX(BT[Ressort],MATCH(EA_Tabelle!$L52,BT[Bedarfsträger],0))))</f>
        <v/>
      </c>
      <c r="H52" s="80" t="str">
        <f>IF(EA_Tabelle!$L52="","",(INDEX(BT[BT_ID],MATCH(EA_Tabelle!$L52,BT[Bedarfsträger],0))))</f>
        <v/>
      </c>
      <c r="I52" s="82">
        <f t="shared" si="4"/>
        <v>0</v>
      </c>
      <c r="J52" s="82">
        <f t="shared" si="5"/>
        <v>0</v>
      </c>
      <c r="K52" s="83">
        <f t="shared" si="6"/>
        <v>0</v>
      </c>
      <c r="L52" s="44"/>
      <c r="M52" s="46"/>
      <c r="N52" s="208"/>
      <c r="O52" s="44"/>
      <c r="P52" s="43"/>
      <c r="Q52" s="206"/>
      <c r="R52" s="44"/>
      <c r="S52" s="90"/>
      <c r="T52" s="46"/>
      <c r="U52" s="210"/>
      <c r="V52" s="43"/>
      <c r="W52" s="186">
        <f>IFERROR(U52*INDEX(Preisstufen[Netto],MATCH(EA_Tabelle!T52,Preisstufen[Preisstufe],0)),0)</f>
        <v>0</v>
      </c>
      <c r="X52" s="186">
        <f t="shared" si="11"/>
        <v>0</v>
      </c>
      <c r="Y52" s="47"/>
      <c r="Z52" s="211"/>
      <c r="AA52" s="212"/>
      <c r="AB52" s="193">
        <f t="shared" si="7"/>
        <v>0</v>
      </c>
      <c r="AC52" s="211">
        <f t="shared" si="8"/>
        <v>0</v>
      </c>
      <c r="AD52" s="88">
        <v>0.19</v>
      </c>
      <c r="AE52" s="195">
        <f t="shared" si="12"/>
        <v>0</v>
      </c>
      <c r="AF52" s="211">
        <f t="shared" si="13"/>
        <v>0</v>
      </c>
      <c r="AG52" s="50"/>
      <c r="AH52" s="43"/>
      <c r="AI52" s="46"/>
      <c r="AJ52" s="43"/>
      <c r="AK52" s="43"/>
      <c r="AL52" s="46"/>
      <c r="AM52" s="47"/>
      <c r="AN52" s="76">
        <f t="shared" si="9"/>
        <v>0</v>
      </c>
      <c r="AO52" s="76">
        <f t="shared" si="14"/>
        <v>0</v>
      </c>
      <c r="AP52" s="214"/>
      <c r="AQ52" s="76">
        <f t="shared" si="10"/>
        <v>0</v>
      </c>
      <c r="AR52" s="91">
        <f t="shared" si="15"/>
        <v>0</v>
      </c>
      <c r="AS52" s="184">
        <f>IF(EA_Tabelle!$AI52="Ja",EA_Tabelle!$AM52,IF(EA_Tabelle!$Y52&lt;&gt;"",EA_Tabelle!$Y52,EA_Tabelle!$U52))</f>
        <v>0</v>
      </c>
      <c r="AT52" s="76">
        <f>IF(EA_Tabelle!$AI52="Ja",EA_Tabelle!$AN52,IF(EA_Tabelle!$AC52&lt;&gt;0,EA_Tabelle!$AC52,EA_Tabelle!$W52))</f>
        <v>0</v>
      </c>
      <c r="AU52" s="91">
        <f>IF(EA_Tabelle!$AI52="Ja",EA_Tabelle!$AO52,IF(EA_Tabelle!$AF52&lt;&gt;0,EA_Tabelle!$AF52,EA_Tabelle!$X52))</f>
        <v>0</v>
      </c>
    </row>
    <row r="53" spans="1:47" s="81" customFormat="1" ht="25" customHeight="1" x14ac:dyDescent="0.3">
      <c r="A53" s="89" t="str">
        <f t="shared" si="0"/>
        <v>0_33</v>
      </c>
      <c r="B53" s="78">
        <f t="shared" si="1"/>
        <v>0</v>
      </c>
      <c r="C53" s="78">
        <f>IF(EA_Tabelle!$B519="","",COUNTIF($B$20:B52,EA_Tabelle!$B519)+1)</f>
        <v>33</v>
      </c>
      <c r="D53" s="77">
        <f t="shared" si="2"/>
        <v>0</v>
      </c>
      <c r="E53" s="77" t="e">
        <f>INDEX(Lieferanten[L_ID],MATCH(EA_Tabelle!$M53,Lieferanten[Lieferantenbezeichnung],0))</f>
        <v>#N/A</v>
      </c>
      <c r="F53" s="79">
        <f t="shared" si="3"/>
        <v>0</v>
      </c>
      <c r="G53" s="79" t="str">
        <f>IF(EA_Tabelle!$L53="","",(INDEX(BT[Ressort],MATCH(EA_Tabelle!$L53,BT[Bedarfsträger],0))))</f>
        <v/>
      </c>
      <c r="H53" s="80" t="str">
        <f>IF(EA_Tabelle!$L53="","",(INDEX(BT[BT_ID],MATCH(EA_Tabelle!$L53,BT[Bedarfsträger],0))))</f>
        <v/>
      </c>
      <c r="I53" s="82">
        <f t="shared" si="4"/>
        <v>0</v>
      </c>
      <c r="J53" s="82">
        <f t="shared" si="5"/>
        <v>0</v>
      </c>
      <c r="K53" s="83">
        <f t="shared" si="6"/>
        <v>0</v>
      </c>
      <c r="L53" s="44"/>
      <c r="M53" s="46"/>
      <c r="N53" s="208"/>
      <c r="O53" s="44"/>
      <c r="P53" s="43"/>
      <c r="Q53" s="206"/>
      <c r="R53" s="44"/>
      <c r="S53" s="90"/>
      <c r="T53" s="46"/>
      <c r="U53" s="210"/>
      <c r="V53" s="43"/>
      <c r="W53" s="186">
        <f>IFERROR(U53*INDEX(Preisstufen[Netto],MATCH(EA_Tabelle!T53,Preisstufen[Preisstufe],0)),0)</f>
        <v>0</v>
      </c>
      <c r="X53" s="186">
        <f t="shared" si="11"/>
        <v>0</v>
      </c>
      <c r="Y53" s="47"/>
      <c r="Z53" s="211"/>
      <c r="AA53" s="212"/>
      <c r="AB53" s="193">
        <f t="shared" si="7"/>
        <v>0</v>
      </c>
      <c r="AC53" s="211">
        <f t="shared" si="8"/>
        <v>0</v>
      </c>
      <c r="AD53" s="88">
        <v>0.19</v>
      </c>
      <c r="AE53" s="195">
        <f t="shared" si="12"/>
        <v>0</v>
      </c>
      <c r="AF53" s="211">
        <f t="shared" si="13"/>
        <v>0</v>
      </c>
      <c r="AG53" s="50"/>
      <c r="AH53" s="43"/>
      <c r="AI53" s="46"/>
      <c r="AJ53" s="43"/>
      <c r="AK53" s="43"/>
      <c r="AL53" s="46"/>
      <c r="AM53" s="47"/>
      <c r="AN53" s="76">
        <f t="shared" si="9"/>
        <v>0</v>
      </c>
      <c r="AO53" s="76">
        <f t="shared" si="14"/>
        <v>0</v>
      </c>
      <c r="AP53" s="214"/>
      <c r="AQ53" s="76">
        <f t="shared" si="10"/>
        <v>0</v>
      </c>
      <c r="AR53" s="91">
        <f t="shared" si="15"/>
        <v>0</v>
      </c>
      <c r="AS53" s="184">
        <f>IF(EA_Tabelle!$AI53="Ja",EA_Tabelle!$AM53,IF(EA_Tabelle!$Y53&lt;&gt;"",EA_Tabelle!$Y53,EA_Tabelle!$U53))</f>
        <v>0</v>
      </c>
      <c r="AT53" s="76">
        <f>IF(EA_Tabelle!$AI53="Ja",EA_Tabelle!$AN53,IF(EA_Tabelle!$AC53&lt;&gt;0,EA_Tabelle!$AC53,EA_Tabelle!$W53))</f>
        <v>0</v>
      </c>
      <c r="AU53" s="91">
        <f>IF(EA_Tabelle!$AI53="Ja",EA_Tabelle!$AO53,IF(EA_Tabelle!$AF53&lt;&gt;0,EA_Tabelle!$AF53,EA_Tabelle!$X53))</f>
        <v>0</v>
      </c>
    </row>
    <row r="54" spans="1:47" s="81" customFormat="1" ht="25" customHeight="1" x14ac:dyDescent="0.3">
      <c r="A54" s="89" t="str">
        <f t="shared" si="0"/>
        <v>0_34</v>
      </c>
      <c r="B54" s="78">
        <f t="shared" si="1"/>
        <v>0</v>
      </c>
      <c r="C54" s="78">
        <f>IF(EA_Tabelle!$B630="","",COUNTIF($B$20:B53,EA_Tabelle!$B630)+1)</f>
        <v>34</v>
      </c>
      <c r="D54" s="77">
        <f t="shared" si="2"/>
        <v>0</v>
      </c>
      <c r="E54" s="77" t="e">
        <f>INDEX(Lieferanten[L_ID],MATCH(EA_Tabelle!$M54,Lieferanten[Lieferantenbezeichnung],0))</f>
        <v>#N/A</v>
      </c>
      <c r="F54" s="79">
        <f t="shared" si="3"/>
        <v>0</v>
      </c>
      <c r="G54" s="79" t="str">
        <f>IF(EA_Tabelle!$L54="","",(INDEX(BT[Ressort],MATCH(EA_Tabelle!$L54,BT[Bedarfsträger],0))))</f>
        <v/>
      </c>
      <c r="H54" s="80" t="str">
        <f>IF(EA_Tabelle!$L54="","",(INDEX(BT[BT_ID],MATCH(EA_Tabelle!$L54,BT[Bedarfsträger],0))))</f>
        <v/>
      </c>
      <c r="I54" s="82">
        <f t="shared" si="4"/>
        <v>0</v>
      </c>
      <c r="J54" s="82">
        <f t="shared" si="5"/>
        <v>0</v>
      </c>
      <c r="K54" s="83">
        <f t="shared" si="6"/>
        <v>0</v>
      </c>
      <c r="L54" s="44"/>
      <c r="M54" s="46"/>
      <c r="N54" s="208"/>
      <c r="O54" s="44"/>
      <c r="P54" s="43"/>
      <c r="Q54" s="206"/>
      <c r="R54" s="44"/>
      <c r="S54" s="90"/>
      <c r="T54" s="46"/>
      <c r="U54" s="210"/>
      <c r="V54" s="43"/>
      <c r="W54" s="186">
        <f>IFERROR(U54*INDEX(Preisstufen[Netto],MATCH(EA_Tabelle!T54,Preisstufen[Preisstufe],0)),0)</f>
        <v>0</v>
      </c>
      <c r="X54" s="186">
        <f t="shared" si="11"/>
        <v>0</v>
      </c>
      <c r="Y54" s="47"/>
      <c r="Z54" s="211"/>
      <c r="AA54" s="212"/>
      <c r="AB54" s="193">
        <f t="shared" si="7"/>
        <v>0</v>
      </c>
      <c r="AC54" s="211">
        <f t="shared" si="8"/>
        <v>0</v>
      </c>
      <c r="AD54" s="88">
        <v>0.19</v>
      </c>
      <c r="AE54" s="195">
        <f t="shared" si="12"/>
        <v>0</v>
      </c>
      <c r="AF54" s="211">
        <f t="shared" si="13"/>
        <v>0</v>
      </c>
      <c r="AG54" s="50"/>
      <c r="AH54" s="43"/>
      <c r="AI54" s="46"/>
      <c r="AJ54" s="43"/>
      <c r="AK54" s="43"/>
      <c r="AL54" s="46"/>
      <c r="AM54" s="47"/>
      <c r="AN54" s="76">
        <f t="shared" si="9"/>
        <v>0</v>
      </c>
      <c r="AO54" s="76">
        <f t="shared" si="14"/>
        <v>0</v>
      </c>
      <c r="AP54" s="214"/>
      <c r="AQ54" s="76">
        <f t="shared" si="10"/>
        <v>0</v>
      </c>
      <c r="AR54" s="91">
        <f t="shared" si="15"/>
        <v>0</v>
      </c>
      <c r="AS54" s="184">
        <f>IF(EA_Tabelle!$AI54="Ja",EA_Tabelle!$AM54,IF(EA_Tabelle!$Y54&lt;&gt;"",EA_Tabelle!$Y54,EA_Tabelle!$U54))</f>
        <v>0</v>
      </c>
      <c r="AT54" s="76">
        <f>IF(EA_Tabelle!$AI54="Ja",EA_Tabelle!$AN54,IF(EA_Tabelle!$AC54&lt;&gt;0,EA_Tabelle!$AC54,EA_Tabelle!$W54))</f>
        <v>0</v>
      </c>
      <c r="AU54" s="91">
        <f>IF(EA_Tabelle!$AI54="Ja",EA_Tabelle!$AO54,IF(EA_Tabelle!$AF54&lt;&gt;0,EA_Tabelle!$AF54,EA_Tabelle!$X54))</f>
        <v>0</v>
      </c>
    </row>
    <row r="55" spans="1:47" s="81" customFormat="1" ht="25" customHeight="1" x14ac:dyDescent="0.3">
      <c r="A55" s="89" t="str">
        <f t="shared" si="0"/>
        <v>0_35</v>
      </c>
      <c r="B55" s="78">
        <f t="shared" si="1"/>
        <v>0</v>
      </c>
      <c r="C55" s="78">
        <f>IF(EA_Tabelle!$B447="","",COUNTIF($B$20:B54,EA_Tabelle!$B447)+1)</f>
        <v>35</v>
      </c>
      <c r="D55" s="77">
        <f t="shared" si="2"/>
        <v>0</v>
      </c>
      <c r="E55" s="77" t="e">
        <f>INDEX(Lieferanten[L_ID],MATCH(EA_Tabelle!$M55,Lieferanten[Lieferantenbezeichnung],0))</f>
        <v>#N/A</v>
      </c>
      <c r="F55" s="79">
        <f t="shared" si="3"/>
        <v>0</v>
      </c>
      <c r="G55" s="79" t="str">
        <f>IF(EA_Tabelle!$L55="","",(INDEX(BT[Ressort],MATCH(EA_Tabelle!$L55,BT[Bedarfsträger],0))))</f>
        <v/>
      </c>
      <c r="H55" s="80" t="str">
        <f>IF(EA_Tabelle!$L55="","",(INDEX(BT[BT_ID],MATCH(EA_Tabelle!$L55,BT[Bedarfsträger],0))))</f>
        <v/>
      </c>
      <c r="I55" s="82">
        <f t="shared" si="4"/>
        <v>0</v>
      </c>
      <c r="J55" s="82">
        <f t="shared" si="5"/>
        <v>0</v>
      </c>
      <c r="K55" s="83">
        <f t="shared" si="6"/>
        <v>0</v>
      </c>
      <c r="L55" s="44"/>
      <c r="M55" s="46"/>
      <c r="N55" s="208"/>
      <c r="O55" s="44"/>
      <c r="P55" s="43"/>
      <c r="Q55" s="206"/>
      <c r="R55" s="44"/>
      <c r="S55" s="90"/>
      <c r="T55" s="46"/>
      <c r="U55" s="210"/>
      <c r="V55" s="43"/>
      <c r="W55" s="186">
        <f>IFERROR(U55*INDEX(Preisstufen[Netto],MATCH(EA_Tabelle!T55,Preisstufen[Preisstufe],0)),0)</f>
        <v>0</v>
      </c>
      <c r="X55" s="186">
        <f t="shared" si="11"/>
        <v>0</v>
      </c>
      <c r="Y55" s="47"/>
      <c r="Z55" s="211"/>
      <c r="AA55" s="212"/>
      <c r="AB55" s="193">
        <f t="shared" si="7"/>
        <v>0</v>
      </c>
      <c r="AC55" s="211">
        <f t="shared" si="8"/>
        <v>0</v>
      </c>
      <c r="AD55" s="88">
        <v>0.19</v>
      </c>
      <c r="AE55" s="195">
        <f t="shared" si="12"/>
        <v>0</v>
      </c>
      <c r="AF55" s="211">
        <f t="shared" si="13"/>
        <v>0</v>
      </c>
      <c r="AG55" s="50"/>
      <c r="AH55" s="43"/>
      <c r="AI55" s="46"/>
      <c r="AJ55" s="43"/>
      <c r="AK55" s="43"/>
      <c r="AL55" s="46"/>
      <c r="AM55" s="47"/>
      <c r="AN55" s="76">
        <f t="shared" si="9"/>
        <v>0</v>
      </c>
      <c r="AO55" s="76">
        <f t="shared" si="14"/>
        <v>0</v>
      </c>
      <c r="AP55" s="214"/>
      <c r="AQ55" s="76">
        <f t="shared" si="10"/>
        <v>0</v>
      </c>
      <c r="AR55" s="91">
        <f t="shared" si="15"/>
        <v>0</v>
      </c>
      <c r="AS55" s="184">
        <f>IF(EA_Tabelle!$AI55="Ja",EA_Tabelle!$AM55,IF(EA_Tabelle!$Y55&lt;&gt;"",EA_Tabelle!$Y55,EA_Tabelle!$U55))</f>
        <v>0</v>
      </c>
      <c r="AT55" s="76">
        <f>IF(EA_Tabelle!$AI55="Ja",EA_Tabelle!$AN55,IF(EA_Tabelle!$AC55&lt;&gt;0,EA_Tabelle!$AC55,EA_Tabelle!$W55))</f>
        <v>0</v>
      </c>
      <c r="AU55" s="91">
        <f>IF(EA_Tabelle!$AI55="Ja",EA_Tabelle!$AO55,IF(EA_Tabelle!$AF55&lt;&gt;0,EA_Tabelle!$AF55,EA_Tabelle!$X55))</f>
        <v>0</v>
      </c>
    </row>
    <row r="56" spans="1:47" s="81" customFormat="1" ht="25" customHeight="1" x14ac:dyDescent="0.3">
      <c r="A56" s="89" t="str">
        <f t="shared" si="0"/>
        <v>0_36</v>
      </c>
      <c r="B56" s="78">
        <f t="shared" si="1"/>
        <v>0</v>
      </c>
      <c r="C56" s="78">
        <f>IF(EA_Tabelle!$B271="","",COUNTIF($B$20:B55,EA_Tabelle!$B271)+1)</f>
        <v>36</v>
      </c>
      <c r="D56" s="77">
        <f t="shared" si="2"/>
        <v>0</v>
      </c>
      <c r="E56" s="77" t="e">
        <f>INDEX(Lieferanten[L_ID],MATCH(EA_Tabelle!$M56,Lieferanten[Lieferantenbezeichnung],0))</f>
        <v>#N/A</v>
      </c>
      <c r="F56" s="79">
        <f t="shared" si="3"/>
        <v>0</v>
      </c>
      <c r="G56" s="79" t="str">
        <f>IF(EA_Tabelle!$L56="","",(INDEX(BT[Ressort],MATCH(EA_Tabelle!$L56,BT[Bedarfsträger],0))))</f>
        <v/>
      </c>
      <c r="H56" s="80" t="str">
        <f>IF(EA_Tabelle!$L56="","",(INDEX(BT[BT_ID],MATCH(EA_Tabelle!$L56,BT[Bedarfsträger],0))))</f>
        <v/>
      </c>
      <c r="I56" s="82">
        <f t="shared" si="4"/>
        <v>0</v>
      </c>
      <c r="J56" s="82">
        <f t="shared" si="5"/>
        <v>0</v>
      </c>
      <c r="K56" s="83">
        <f t="shared" si="6"/>
        <v>0</v>
      </c>
      <c r="L56" s="44"/>
      <c r="M56" s="46"/>
      <c r="N56" s="208"/>
      <c r="O56" s="44"/>
      <c r="P56" s="43"/>
      <c r="Q56" s="206"/>
      <c r="R56" s="44"/>
      <c r="S56" s="90"/>
      <c r="T56" s="46"/>
      <c r="U56" s="210"/>
      <c r="V56" s="43"/>
      <c r="W56" s="186">
        <f>IFERROR(U56*INDEX(Preisstufen[Netto],MATCH(EA_Tabelle!T56,Preisstufen[Preisstufe],0)),0)</f>
        <v>0</v>
      </c>
      <c r="X56" s="186">
        <f t="shared" si="11"/>
        <v>0</v>
      </c>
      <c r="Y56" s="47"/>
      <c r="Z56" s="211"/>
      <c r="AA56" s="212"/>
      <c r="AB56" s="193">
        <f t="shared" si="7"/>
        <v>0</v>
      </c>
      <c r="AC56" s="211">
        <f t="shared" si="8"/>
        <v>0</v>
      </c>
      <c r="AD56" s="88">
        <v>0.19</v>
      </c>
      <c r="AE56" s="195">
        <f t="shared" si="12"/>
        <v>0</v>
      </c>
      <c r="AF56" s="211">
        <f t="shared" si="13"/>
        <v>0</v>
      </c>
      <c r="AG56" s="50"/>
      <c r="AH56" s="43"/>
      <c r="AI56" s="46"/>
      <c r="AJ56" s="43"/>
      <c r="AK56" s="43"/>
      <c r="AL56" s="46"/>
      <c r="AM56" s="47"/>
      <c r="AN56" s="76">
        <f t="shared" si="9"/>
        <v>0</v>
      </c>
      <c r="AO56" s="76">
        <f t="shared" si="14"/>
        <v>0</v>
      </c>
      <c r="AP56" s="214"/>
      <c r="AQ56" s="76">
        <f t="shared" si="10"/>
        <v>0</v>
      </c>
      <c r="AR56" s="91">
        <f t="shared" si="15"/>
        <v>0</v>
      </c>
      <c r="AS56" s="184">
        <f>IF(EA_Tabelle!$AI56="Ja",EA_Tabelle!$AM56,IF(EA_Tabelle!$Y56&lt;&gt;"",EA_Tabelle!$Y56,EA_Tabelle!$U56))</f>
        <v>0</v>
      </c>
      <c r="AT56" s="76">
        <f>IF(EA_Tabelle!$AI56="Ja",EA_Tabelle!$AN56,IF(EA_Tabelle!$AC56&lt;&gt;0,EA_Tabelle!$AC56,EA_Tabelle!$W56))</f>
        <v>0</v>
      </c>
      <c r="AU56" s="91">
        <f>IF(EA_Tabelle!$AI56="Ja",EA_Tabelle!$AO56,IF(EA_Tabelle!$AF56&lt;&gt;0,EA_Tabelle!$AF56,EA_Tabelle!$X56))</f>
        <v>0</v>
      </c>
    </row>
    <row r="57" spans="1:47" s="81" customFormat="1" ht="25" customHeight="1" x14ac:dyDescent="0.3">
      <c r="A57" s="89" t="str">
        <f t="shared" si="0"/>
        <v>0_37</v>
      </c>
      <c r="B57" s="78">
        <f t="shared" si="1"/>
        <v>0</v>
      </c>
      <c r="C57" s="78">
        <f>IF(EA_Tabelle!$B547="","",COUNTIF($B$20:B56,EA_Tabelle!$B547)+1)</f>
        <v>37</v>
      </c>
      <c r="D57" s="77">
        <f t="shared" si="2"/>
        <v>0</v>
      </c>
      <c r="E57" s="77" t="e">
        <f>INDEX(Lieferanten[L_ID],MATCH(EA_Tabelle!$M57,Lieferanten[Lieferantenbezeichnung],0))</f>
        <v>#N/A</v>
      </c>
      <c r="F57" s="79">
        <f t="shared" si="3"/>
        <v>0</v>
      </c>
      <c r="G57" s="79" t="str">
        <f>IF(EA_Tabelle!$L57="","",(INDEX(BT[Ressort],MATCH(EA_Tabelle!$L57,BT[Bedarfsträger],0))))</f>
        <v/>
      </c>
      <c r="H57" s="80" t="str">
        <f>IF(EA_Tabelle!$L57="","",(INDEX(BT[BT_ID],MATCH(EA_Tabelle!$L57,BT[Bedarfsträger],0))))</f>
        <v/>
      </c>
      <c r="I57" s="82">
        <f t="shared" si="4"/>
        <v>0</v>
      </c>
      <c r="J57" s="82">
        <f t="shared" si="5"/>
        <v>0</v>
      </c>
      <c r="K57" s="83">
        <f t="shared" si="6"/>
        <v>0</v>
      </c>
      <c r="L57" s="44"/>
      <c r="M57" s="46"/>
      <c r="N57" s="208"/>
      <c r="O57" s="44"/>
      <c r="P57" s="43"/>
      <c r="Q57" s="206"/>
      <c r="R57" s="44"/>
      <c r="S57" s="90"/>
      <c r="T57" s="46"/>
      <c r="U57" s="210"/>
      <c r="V57" s="43"/>
      <c r="W57" s="186">
        <f>IFERROR(U57*INDEX(Preisstufen[Netto],MATCH(EA_Tabelle!T57,Preisstufen[Preisstufe],0)),0)</f>
        <v>0</v>
      </c>
      <c r="X57" s="186">
        <f t="shared" si="11"/>
        <v>0</v>
      </c>
      <c r="Y57" s="47"/>
      <c r="Z57" s="211"/>
      <c r="AA57" s="212"/>
      <c r="AB57" s="193">
        <f t="shared" si="7"/>
        <v>0</v>
      </c>
      <c r="AC57" s="211">
        <f t="shared" si="8"/>
        <v>0</v>
      </c>
      <c r="AD57" s="88">
        <v>0.19</v>
      </c>
      <c r="AE57" s="195">
        <f t="shared" si="12"/>
        <v>0</v>
      </c>
      <c r="AF57" s="211">
        <f t="shared" si="13"/>
        <v>0</v>
      </c>
      <c r="AG57" s="50"/>
      <c r="AH57" s="43"/>
      <c r="AI57" s="46"/>
      <c r="AJ57" s="43"/>
      <c r="AK57" s="43"/>
      <c r="AL57" s="46"/>
      <c r="AM57" s="47"/>
      <c r="AN57" s="76">
        <f t="shared" si="9"/>
        <v>0</v>
      </c>
      <c r="AO57" s="76">
        <f t="shared" si="14"/>
        <v>0</v>
      </c>
      <c r="AP57" s="214"/>
      <c r="AQ57" s="76">
        <f t="shared" si="10"/>
        <v>0</v>
      </c>
      <c r="AR57" s="91">
        <f t="shared" si="15"/>
        <v>0</v>
      </c>
      <c r="AS57" s="184">
        <f>IF(EA_Tabelle!$AI57="Ja",EA_Tabelle!$AM57,IF(EA_Tabelle!$Y57&lt;&gt;"",EA_Tabelle!$Y57,EA_Tabelle!$U57))</f>
        <v>0</v>
      </c>
      <c r="AT57" s="76">
        <f>IF(EA_Tabelle!$AI57="Ja",EA_Tabelle!$AN57,IF(EA_Tabelle!$AC57&lt;&gt;0,EA_Tabelle!$AC57,EA_Tabelle!$W57))</f>
        <v>0</v>
      </c>
      <c r="AU57" s="91">
        <f>IF(EA_Tabelle!$AI57="Ja",EA_Tabelle!$AO57,IF(EA_Tabelle!$AF57&lt;&gt;0,EA_Tabelle!$AF57,EA_Tabelle!$X57))</f>
        <v>0</v>
      </c>
    </row>
    <row r="58" spans="1:47" s="81" customFormat="1" ht="25" customHeight="1" x14ac:dyDescent="0.3">
      <c r="A58" s="89" t="str">
        <f t="shared" si="0"/>
        <v>0_38</v>
      </c>
      <c r="B58" s="78">
        <f t="shared" si="1"/>
        <v>0</v>
      </c>
      <c r="C58" s="78">
        <f>IF(EA_Tabelle!$B223="","",COUNTIF($B$20:B57,EA_Tabelle!$B223)+1)</f>
        <v>38</v>
      </c>
      <c r="D58" s="77">
        <f t="shared" si="2"/>
        <v>0</v>
      </c>
      <c r="E58" s="77" t="e">
        <f>INDEX(Lieferanten[L_ID],MATCH(EA_Tabelle!$M58,Lieferanten[Lieferantenbezeichnung],0))</f>
        <v>#N/A</v>
      </c>
      <c r="F58" s="79">
        <f t="shared" si="3"/>
        <v>0</v>
      </c>
      <c r="G58" s="79" t="str">
        <f>IF(EA_Tabelle!$L58="","",(INDEX(BT[Ressort],MATCH(EA_Tabelle!$L58,BT[Bedarfsträger],0))))</f>
        <v/>
      </c>
      <c r="H58" s="80" t="str">
        <f>IF(EA_Tabelle!$L58="","",(INDEX(BT[BT_ID],MATCH(EA_Tabelle!$L58,BT[Bedarfsträger],0))))</f>
        <v/>
      </c>
      <c r="I58" s="82">
        <f t="shared" si="4"/>
        <v>0</v>
      </c>
      <c r="J58" s="82">
        <f t="shared" si="5"/>
        <v>0</v>
      </c>
      <c r="K58" s="83">
        <f t="shared" si="6"/>
        <v>0</v>
      </c>
      <c r="L58" s="44"/>
      <c r="M58" s="46"/>
      <c r="N58" s="208"/>
      <c r="O58" s="44"/>
      <c r="P58" s="43"/>
      <c r="Q58" s="206"/>
      <c r="R58" s="44"/>
      <c r="S58" s="90"/>
      <c r="T58" s="46"/>
      <c r="U58" s="210"/>
      <c r="V58" s="43"/>
      <c r="W58" s="186">
        <f>IFERROR(U58*INDEX(Preisstufen[Netto],MATCH(EA_Tabelle!T58,Preisstufen[Preisstufe],0)),0)</f>
        <v>0</v>
      </c>
      <c r="X58" s="186">
        <f t="shared" si="11"/>
        <v>0</v>
      </c>
      <c r="Y58" s="47"/>
      <c r="Z58" s="211"/>
      <c r="AA58" s="212"/>
      <c r="AB58" s="193">
        <f t="shared" si="7"/>
        <v>0</v>
      </c>
      <c r="AC58" s="211">
        <f t="shared" si="8"/>
        <v>0</v>
      </c>
      <c r="AD58" s="88">
        <v>0.19</v>
      </c>
      <c r="AE58" s="195">
        <f t="shared" si="12"/>
        <v>0</v>
      </c>
      <c r="AF58" s="211">
        <f t="shared" si="13"/>
        <v>0</v>
      </c>
      <c r="AG58" s="50"/>
      <c r="AH58" s="43"/>
      <c r="AI58" s="46"/>
      <c r="AJ58" s="43"/>
      <c r="AK58" s="43"/>
      <c r="AL58" s="46"/>
      <c r="AM58" s="47"/>
      <c r="AN58" s="76">
        <f t="shared" si="9"/>
        <v>0</v>
      </c>
      <c r="AO58" s="76">
        <f t="shared" si="14"/>
        <v>0</v>
      </c>
      <c r="AP58" s="214"/>
      <c r="AQ58" s="76">
        <f t="shared" si="10"/>
        <v>0</v>
      </c>
      <c r="AR58" s="91">
        <f t="shared" si="15"/>
        <v>0</v>
      </c>
      <c r="AS58" s="184">
        <f>IF(EA_Tabelle!$AI58="Ja",EA_Tabelle!$AM58,IF(EA_Tabelle!$Y58&lt;&gt;"",EA_Tabelle!$Y58,EA_Tabelle!$U58))</f>
        <v>0</v>
      </c>
      <c r="AT58" s="76">
        <f>IF(EA_Tabelle!$AI58="Ja",EA_Tabelle!$AN58,IF(EA_Tabelle!$AC58&lt;&gt;0,EA_Tabelle!$AC58,EA_Tabelle!$W58))</f>
        <v>0</v>
      </c>
      <c r="AU58" s="91">
        <f>IF(EA_Tabelle!$AI58="Ja",EA_Tabelle!$AO58,IF(EA_Tabelle!$AF58&lt;&gt;0,EA_Tabelle!$AF58,EA_Tabelle!$X58))</f>
        <v>0</v>
      </c>
    </row>
    <row r="59" spans="1:47" s="81" customFormat="1" ht="25" customHeight="1" x14ac:dyDescent="0.3">
      <c r="A59" s="89" t="str">
        <f t="shared" si="0"/>
        <v>0_39</v>
      </c>
      <c r="B59" s="78">
        <f t="shared" si="1"/>
        <v>0</v>
      </c>
      <c r="C59" s="78">
        <f>IF(EA_Tabelle!$B30="","",COUNTIF($B$20:B58,EA_Tabelle!$B30)+1)</f>
        <v>39</v>
      </c>
      <c r="D59" s="77">
        <f t="shared" si="2"/>
        <v>0</v>
      </c>
      <c r="E59" s="77" t="e">
        <f>INDEX(Lieferanten[L_ID],MATCH(EA_Tabelle!$M59,Lieferanten[Lieferantenbezeichnung],0))</f>
        <v>#N/A</v>
      </c>
      <c r="F59" s="79">
        <f t="shared" si="3"/>
        <v>0</v>
      </c>
      <c r="G59" s="79" t="str">
        <f>IF(EA_Tabelle!$L59="","",(INDEX(BT[Ressort],MATCH(EA_Tabelle!$L59,BT[Bedarfsträger],0))))</f>
        <v/>
      </c>
      <c r="H59" s="80" t="str">
        <f>IF(EA_Tabelle!$L59="","",(INDEX(BT[BT_ID],MATCH(EA_Tabelle!$L59,BT[Bedarfsträger],0))))</f>
        <v/>
      </c>
      <c r="I59" s="82">
        <f t="shared" si="4"/>
        <v>0</v>
      </c>
      <c r="J59" s="82">
        <f t="shared" si="5"/>
        <v>0</v>
      </c>
      <c r="K59" s="83">
        <f t="shared" si="6"/>
        <v>0</v>
      </c>
      <c r="L59" s="44"/>
      <c r="M59" s="46"/>
      <c r="N59" s="208"/>
      <c r="O59" s="44"/>
      <c r="P59" s="43"/>
      <c r="Q59" s="206"/>
      <c r="R59" s="44"/>
      <c r="S59" s="90"/>
      <c r="T59" s="46"/>
      <c r="U59" s="210"/>
      <c r="V59" s="43"/>
      <c r="W59" s="186">
        <f>IFERROR(U59*INDEX(Preisstufen[Netto],MATCH(EA_Tabelle!T59,Preisstufen[Preisstufe],0)),0)</f>
        <v>0</v>
      </c>
      <c r="X59" s="186">
        <f t="shared" si="11"/>
        <v>0</v>
      </c>
      <c r="Y59" s="47"/>
      <c r="Z59" s="211"/>
      <c r="AA59" s="212"/>
      <c r="AB59" s="193">
        <f t="shared" si="7"/>
        <v>0</v>
      </c>
      <c r="AC59" s="211">
        <f t="shared" si="8"/>
        <v>0</v>
      </c>
      <c r="AD59" s="88">
        <v>0.19</v>
      </c>
      <c r="AE59" s="195">
        <f t="shared" si="12"/>
        <v>0</v>
      </c>
      <c r="AF59" s="211">
        <f t="shared" si="13"/>
        <v>0</v>
      </c>
      <c r="AG59" s="50"/>
      <c r="AH59" s="43"/>
      <c r="AI59" s="46"/>
      <c r="AJ59" s="43"/>
      <c r="AK59" s="43"/>
      <c r="AL59" s="46"/>
      <c r="AM59" s="47"/>
      <c r="AN59" s="76">
        <f t="shared" si="9"/>
        <v>0</v>
      </c>
      <c r="AO59" s="76">
        <f t="shared" si="14"/>
        <v>0</v>
      </c>
      <c r="AP59" s="214"/>
      <c r="AQ59" s="76">
        <f t="shared" si="10"/>
        <v>0</v>
      </c>
      <c r="AR59" s="91">
        <f t="shared" si="15"/>
        <v>0</v>
      </c>
      <c r="AS59" s="184">
        <f>IF(EA_Tabelle!$AI59="Ja",EA_Tabelle!$AM59,IF(EA_Tabelle!$Y59&lt;&gt;"",EA_Tabelle!$Y59,EA_Tabelle!$U59))</f>
        <v>0</v>
      </c>
      <c r="AT59" s="76">
        <f>IF(EA_Tabelle!$AI59="Ja",EA_Tabelle!$AN59,IF(EA_Tabelle!$AC59&lt;&gt;0,EA_Tabelle!$AC59,EA_Tabelle!$W59))</f>
        <v>0</v>
      </c>
      <c r="AU59" s="91">
        <f>IF(EA_Tabelle!$AI59="Ja",EA_Tabelle!$AO59,IF(EA_Tabelle!$AF59&lt;&gt;0,EA_Tabelle!$AF59,EA_Tabelle!$X59))</f>
        <v>0</v>
      </c>
    </row>
    <row r="60" spans="1:47" s="81" customFormat="1" ht="25" customHeight="1" x14ac:dyDescent="0.3">
      <c r="A60" s="89" t="str">
        <f t="shared" si="0"/>
        <v>0_40</v>
      </c>
      <c r="B60" s="78">
        <f t="shared" si="1"/>
        <v>0</v>
      </c>
      <c r="C60" s="78">
        <f>IF(EA_Tabelle!$B656="","",COUNTIF($B$20:B59,EA_Tabelle!$B656)+1)</f>
        <v>40</v>
      </c>
      <c r="D60" s="77">
        <f t="shared" si="2"/>
        <v>0</v>
      </c>
      <c r="E60" s="77" t="e">
        <f>INDEX(Lieferanten[L_ID],MATCH(EA_Tabelle!$M60,Lieferanten[Lieferantenbezeichnung],0))</f>
        <v>#N/A</v>
      </c>
      <c r="F60" s="79">
        <f t="shared" si="3"/>
        <v>0</v>
      </c>
      <c r="G60" s="79" t="str">
        <f>IF(EA_Tabelle!$L60="","",(INDEX(BT[Ressort],MATCH(EA_Tabelle!$L60,BT[Bedarfsträger],0))))</f>
        <v/>
      </c>
      <c r="H60" s="80" t="str">
        <f>IF(EA_Tabelle!$L60="","",(INDEX(BT[BT_ID],MATCH(EA_Tabelle!$L60,BT[Bedarfsträger],0))))</f>
        <v/>
      </c>
      <c r="I60" s="82">
        <f t="shared" si="4"/>
        <v>0</v>
      </c>
      <c r="J60" s="82">
        <f t="shared" si="5"/>
        <v>0</v>
      </c>
      <c r="K60" s="83">
        <f t="shared" si="6"/>
        <v>0</v>
      </c>
      <c r="L60" s="44"/>
      <c r="M60" s="46"/>
      <c r="N60" s="208"/>
      <c r="O60" s="44"/>
      <c r="P60" s="43"/>
      <c r="Q60" s="206"/>
      <c r="R60" s="44"/>
      <c r="S60" s="90"/>
      <c r="T60" s="46"/>
      <c r="U60" s="210"/>
      <c r="V60" s="43"/>
      <c r="W60" s="186">
        <f>IFERROR(U60*INDEX(Preisstufen[Netto],MATCH(EA_Tabelle!T60,Preisstufen[Preisstufe],0)),0)</f>
        <v>0</v>
      </c>
      <c r="X60" s="186">
        <f t="shared" si="11"/>
        <v>0</v>
      </c>
      <c r="Y60" s="47"/>
      <c r="Z60" s="211"/>
      <c r="AA60" s="212"/>
      <c r="AB60" s="193">
        <f t="shared" si="7"/>
        <v>0</v>
      </c>
      <c r="AC60" s="211">
        <f t="shared" si="8"/>
        <v>0</v>
      </c>
      <c r="AD60" s="88">
        <v>0.19</v>
      </c>
      <c r="AE60" s="195">
        <f t="shared" si="12"/>
        <v>0</v>
      </c>
      <c r="AF60" s="211">
        <f t="shared" si="13"/>
        <v>0</v>
      </c>
      <c r="AG60" s="50"/>
      <c r="AH60" s="43"/>
      <c r="AI60" s="46"/>
      <c r="AJ60" s="43"/>
      <c r="AK60" s="43"/>
      <c r="AL60" s="46"/>
      <c r="AM60" s="47"/>
      <c r="AN60" s="76">
        <f t="shared" si="9"/>
        <v>0</v>
      </c>
      <c r="AO60" s="76">
        <f t="shared" si="14"/>
        <v>0</v>
      </c>
      <c r="AP60" s="214"/>
      <c r="AQ60" s="76">
        <f t="shared" si="10"/>
        <v>0</v>
      </c>
      <c r="AR60" s="91">
        <f t="shared" si="15"/>
        <v>0</v>
      </c>
      <c r="AS60" s="184">
        <f>IF(EA_Tabelle!$AI60="Ja",EA_Tabelle!$AM60,IF(EA_Tabelle!$Y60&lt;&gt;"",EA_Tabelle!$Y60,EA_Tabelle!$U60))</f>
        <v>0</v>
      </c>
      <c r="AT60" s="76">
        <f>IF(EA_Tabelle!$AI60="Ja",EA_Tabelle!$AN60,IF(EA_Tabelle!$AC60&lt;&gt;0,EA_Tabelle!$AC60,EA_Tabelle!$W60))</f>
        <v>0</v>
      </c>
      <c r="AU60" s="91">
        <f>IF(EA_Tabelle!$AI60="Ja",EA_Tabelle!$AO60,IF(EA_Tabelle!$AF60&lt;&gt;0,EA_Tabelle!$AF60,EA_Tabelle!$X60))</f>
        <v>0</v>
      </c>
    </row>
    <row r="61" spans="1:47" s="81" customFormat="1" ht="25" customHeight="1" x14ac:dyDescent="0.3">
      <c r="A61" s="89" t="str">
        <f t="shared" si="0"/>
        <v>0_41</v>
      </c>
      <c r="B61" s="78">
        <f t="shared" si="1"/>
        <v>0</v>
      </c>
      <c r="C61" s="78">
        <f>IF(EA_Tabelle!$B250="","",COUNTIF($B$20:B60,EA_Tabelle!$B250)+1)</f>
        <v>41</v>
      </c>
      <c r="D61" s="77">
        <f t="shared" si="2"/>
        <v>0</v>
      </c>
      <c r="E61" s="77" t="e">
        <f>INDEX(Lieferanten[L_ID],MATCH(EA_Tabelle!$M61,Lieferanten[Lieferantenbezeichnung],0))</f>
        <v>#N/A</v>
      </c>
      <c r="F61" s="79">
        <f t="shared" si="3"/>
        <v>0</v>
      </c>
      <c r="G61" s="79" t="str">
        <f>IF(EA_Tabelle!$L61="","",(INDEX(BT[Ressort],MATCH(EA_Tabelle!$L61,BT[Bedarfsträger],0))))</f>
        <v/>
      </c>
      <c r="H61" s="80" t="str">
        <f>IF(EA_Tabelle!$L61="","",(INDEX(BT[BT_ID],MATCH(EA_Tabelle!$L61,BT[Bedarfsträger],0))))</f>
        <v/>
      </c>
      <c r="I61" s="82">
        <f t="shared" si="4"/>
        <v>0</v>
      </c>
      <c r="J61" s="82">
        <f t="shared" si="5"/>
        <v>0</v>
      </c>
      <c r="K61" s="83">
        <f t="shared" si="6"/>
        <v>0</v>
      </c>
      <c r="L61" s="44"/>
      <c r="M61" s="46"/>
      <c r="N61" s="208"/>
      <c r="O61" s="44"/>
      <c r="P61" s="43"/>
      <c r="Q61" s="206"/>
      <c r="R61" s="44"/>
      <c r="S61" s="90"/>
      <c r="T61" s="46"/>
      <c r="U61" s="210"/>
      <c r="V61" s="43"/>
      <c r="W61" s="186">
        <f>IFERROR(U61*INDEX(Preisstufen[Netto],MATCH(EA_Tabelle!T61,Preisstufen[Preisstufe],0)),0)</f>
        <v>0</v>
      </c>
      <c r="X61" s="186">
        <f t="shared" si="11"/>
        <v>0</v>
      </c>
      <c r="Y61" s="47"/>
      <c r="Z61" s="211"/>
      <c r="AA61" s="212"/>
      <c r="AB61" s="193">
        <f t="shared" si="7"/>
        <v>0</v>
      </c>
      <c r="AC61" s="211">
        <f t="shared" si="8"/>
        <v>0</v>
      </c>
      <c r="AD61" s="88">
        <v>0.19</v>
      </c>
      <c r="AE61" s="195">
        <f t="shared" si="12"/>
        <v>0</v>
      </c>
      <c r="AF61" s="211">
        <f t="shared" si="13"/>
        <v>0</v>
      </c>
      <c r="AG61" s="50"/>
      <c r="AH61" s="43"/>
      <c r="AI61" s="46"/>
      <c r="AJ61" s="43"/>
      <c r="AK61" s="43"/>
      <c r="AL61" s="46"/>
      <c r="AM61" s="47"/>
      <c r="AN61" s="76">
        <f t="shared" si="9"/>
        <v>0</v>
      </c>
      <c r="AO61" s="76">
        <f t="shared" si="14"/>
        <v>0</v>
      </c>
      <c r="AP61" s="214"/>
      <c r="AQ61" s="76">
        <f t="shared" si="10"/>
        <v>0</v>
      </c>
      <c r="AR61" s="91">
        <f t="shared" si="15"/>
        <v>0</v>
      </c>
      <c r="AS61" s="184">
        <f>IF(EA_Tabelle!$AI61="Ja",EA_Tabelle!$AM61,IF(EA_Tabelle!$Y61&lt;&gt;"",EA_Tabelle!$Y61,EA_Tabelle!$U61))</f>
        <v>0</v>
      </c>
      <c r="AT61" s="76">
        <f>IF(EA_Tabelle!$AI61="Ja",EA_Tabelle!$AN61,IF(EA_Tabelle!$AC61&lt;&gt;0,EA_Tabelle!$AC61,EA_Tabelle!$W61))</f>
        <v>0</v>
      </c>
      <c r="AU61" s="91">
        <f>IF(EA_Tabelle!$AI61="Ja",EA_Tabelle!$AO61,IF(EA_Tabelle!$AF61&lt;&gt;0,EA_Tabelle!$AF61,EA_Tabelle!$X61))</f>
        <v>0</v>
      </c>
    </row>
    <row r="62" spans="1:47" s="81" customFormat="1" ht="25" customHeight="1" x14ac:dyDescent="0.3">
      <c r="A62" s="89" t="str">
        <f t="shared" si="0"/>
        <v>0_42</v>
      </c>
      <c r="B62" s="78">
        <f t="shared" si="1"/>
        <v>0</v>
      </c>
      <c r="C62" s="78">
        <f>IF(EA_Tabelle!$B687="","",COUNTIF($B$20:B61,EA_Tabelle!$B687)+1)</f>
        <v>42</v>
      </c>
      <c r="D62" s="77">
        <f t="shared" si="2"/>
        <v>0</v>
      </c>
      <c r="E62" s="77" t="e">
        <f>INDEX(Lieferanten[L_ID],MATCH(EA_Tabelle!$M62,Lieferanten[Lieferantenbezeichnung],0))</f>
        <v>#N/A</v>
      </c>
      <c r="F62" s="79">
        <f t="shared" si="3"/>
        <v>0</v>
      </c>
      <c r="G62" s="79" t="str">
        <f>IF(EA_Tabelle!$L62="","",(INDEX(BT[Ressort],MATCH(EA_Tabelle!$L62,BT[Bedarfsträger],0))))</f>
        <v/>
      </c>
      <c r="H62" s="80" t="str">
        <f>IF(EA_Tabelle!$L62="","",(INDEX(BT[BT_ID],MATCH(EA_Tabelle!$L62,BT[Bedarfsträger],0))))</f>
        <v/>
      </c>
      <c r="I62" s="82">
        <f t="shared" si="4"/>
        <v>0</v>
      </c>
      <c r="J62" s="82">
        <f t="shared" si="5"/>
        <v>0</v>
      </c>
      <c r="K62" s="83">
        <f t="shared" si="6"/>
        <v>0</v>
      </c>
      <c r="L62" s="44"/>
      <c r="M62" s="46"/>
      <c r="N62" s="208"/>
      <c r="O62" s="44"/>
      <c r="P62" s="43"/>
      <c r="Q62" s="206"/>
      <c r="R62" s="44"/>
      <c r="S62" s="90"/>
      <c r="T62" s="46"/>
      <c r="U62" s="210"/>
      <c r="V62" s="43"/>
      <c r="W62" s="186">
        <f>IFERROR(U62*INDEX(Preisstufen[Netto],MATCH(EA_Tabelle!T62,Preisstufen[Preisstufe],0)),0)</f>
        <v>0</v>
      </c>
      <c r="X62" s="186">
        <f t="shared" si="11"/>
        <v>0</v>
      </c>
      <c r="Y62" s="47"/>
      <c r="Z62" s="211"/>
      <c r="AA62" s="212"/>
      <c r="AB62" s="193">
        <f t="shared" si="7"/>
        <v>0</v>
      </c>
      <c r="AC62" s="211">
        <f t="shared" si="8"/>
        <v>0</v>
      </c>
      <c r="AD62" s="88">
        <v>0.19</v>
      </c>
      <c r="AE62" s="195">
        <f t="shared" si="12"/>
        <v>0</v>
      </c>
      <c r="AF62" s="211">
        <f t="shared" si="13"/>
        <v>0</v>
      </c>
      <c r="AG62" s="50"/>
      <c r="AH62" s="43"/>
      <c r="AI62" s="46"/>
      <c r="AJ62" s="43"/>
      <c r="AK62" s="43"/>
      <c r="AL62" s="46"/>
      <c r="AM62" s="47"/>
      <c r="AN62" s="76">
        <f t="shared" si="9"/>
        <v>0</v>
      </c>
      <c r="AO62" s="76">
        <f t="shared" si="14"/>
        <v>0</v>
      </c>
      <c r="AP62" s="214"/>
      <c r="AQ62" s="76">
        <f t="shared" si="10"/>
        <v>0</v>
      </c>
      <c r="AR62" s="91">
        <f t="shared" si="15"/>
        <v>0</v>
      </c>
      <c r="AS62" s="184">
        <f>IF(EA_Tabelle!$AI62="Ja",EA_Tabelle!$AM62,IF(EA_Tabelle!$Y62&lt;&gt;"",EA_Tabelle!$Y62,EA_Tabelle!$U62))</f>
        <v>0</v>
      </c>
      <c r="AT62" s="76">
        <f>IF(EA_Tabelle!$AI62="Ja",EA_Tabelle!$AN62,IF(EA_Tabelle!$AC62&lt;&gt;0,EA_Tabelle!$AC62,EA_Tabelle!$W62))</f>
        <v>0</v>
      </c>
      <c r="AU62" s="91">
        <f>IF(EA_Tabelle!$AI62="Ja",EA_Tabelle!$AO62,IF(EA_Tabelle!$AF62&lt;&gt;0,EA_Tabelle!$AF62,EA_Tabelle!$X62))</f>
        <v>0</v>
      </c>
    </row>
    <row r="63" spans="1:47" s="81" customFormat="1" ht="25" customHeight="1" x14ac:dyDescent="0.3">
      <c r="A63" s="89" t="str">
        <f t="shared" si="0"/>
        <v>0_43</v>
      </c>
      <c r="B63" s="78">
        <f t="shared" si="1"/>
        <v>0</v>
      </c>
      <c r="C63" s="78">
        <f>IF(EA_Tabelle!$B437="","",COUNTIF($B$20:B62,EA_Tabelle!$B437)+1)</f>
        <v>43</v>
      </c>
      <c r="D63" s="77">
        <f t="shared" si="2"/>
        <v>0</v>
      </c>
      <c r="E63" s="77" t="e">
        <f>INDEX(Lieferanten[L_ID],MATCH(EA_Tabelle!$M63,Lieferanten[Lieferantenbezeichnung],0))</f>
        <v>#N/A</v>
      </c>
      <c r="F63" s="79">
        <f t="shared" si="3"/>
        <v>0</v>
      </c>
      <c r="G63" s="79" t="str">
        <f>IF(EA_Tabelle!$L63="","",(INDEX(BT[Ressort],MATCH(EA_Tabelle!$L63,BT[Bedarfsträger],0))))</f>
        <v/>
      </c>
      <c r="H63" s="80" t="str">
        <f>IF(EA_Tabelle!$L63="","",(INDEX(BT[BT_ID],MATCH(EA_Tabelle!$L63,BT[Bedarfsträger],0))))</f>
        <v/>
      </c>
      <c r="I63" s="82">
        <f t="shared" si="4"/>
        <v>0</v>
      </c>
      <c r="J63" s="82">
        <f t="shared" si="5"/>
        <v>0</v>
      </c>
      <c r="K63" s="83">
        <f t="shared" si="6"/>
        <v>0</v>
      </c>
      <c r="L63" s="44"/>
      <c r="M63" s="46"/>
      <c r="N63" s="208"/>
      <c r="O63" s="44"/>
      <c r="P63" s="43"/>
      <c r="Q63" s="206"/>
      <c r="R63" s="44"/>
      <c r="S63" s="90"/>
      <c r="T63" s="46"/>
      <c r="U63" s="210"/>
      <c r="V63" s="43"/>
      <c r="W63" s="186">
        <f>IFERROR(U63*INDEX(Preisstufen[Netto],MATCH(EA_Tabelle!T63,Preisstufen[Preisstufe],0)),0)</f>
        <v>0</v>
      </c>
      <c r="X63" s="186">
        <f t="shared" si="11"/>
        <v>0</v>
      </c>
      <c r="Y63" s="47"/>
      <c r="Z63" s="211"/>
      <c r="AA63" s="212"/>
      <c r="AB63" s="193">
        <f t="shared" si="7"/>
        <v>0</v>
      </c>
      <c r="AC63" s="211">
        <f t="shared" si="8"/>
        <v>0</v>
      </c>
      <c r="AD63" s="88">
        <v>0.19</v>
      </c>
      <c r="AE63" s="195">
        <f t="shared" si="12"/>
        <v>0</v>
      </c>
      <c r="AF63" s="211">
        <f t="shared" si="13"/>
        <v>0</v>
      </c>
      <c r="AG63" s="50"/>
      <c r="AH63" s="43"/>
      <c r="AI63" s="46"/>
      <c r="AJ63" s="43"/>
      <c r="AK63" s="43"/>
      <c r="AL63" s="46"/>
      <c r="AM63" s="47"/>
      <c r="AN63" s="76">
        <f t="shared" si="9"/>
        <v>0</v>
      </c>
      <c r="AO63" s="76">
        <f t="shared" si="14"/>
        <v>0</v>
      </c>
      <c r="AP63" s="214"/>
      <c r="AQ63" s="76">
        <f t="shared" si="10"/>
        <v>0</v>
      </c>
      <c r="AR63" s="91">
        <f t="shared" si="15"/>
        <v>0</v>
      </c>
      <c r="AS63" s="184">
        <f>IF(EA_Tabelle!$AI63="Ja",EA_Tabelle!$AM63,IF(EA_Tabelle!$Y63&lt;&gt;"",EA_Tabelle!$Y63,EA_Tabelle!$U63))</f>
        <v>0</v>
      </c>
      <c r="AT63" s="76">
        <f>IF(EA_Tabelle!$AI63="Ja",EA_Tabelle!$AN63,IF(EA_Tabelle!$AC63&lt;&gt;0,EA_Tabelle!$AC63,EA_Tabelle!$W63))</f>
        <v>0</v>
      </c>
      <c r="AU63" s="91">
        <f>IF(EA_Tabelle!$AI63="Ja",EA_Tabelle!$AO63,IF(EA_Tabelle!$AF63&lt;&gt;0,EA_Tabelle!$AF63,EA_Tabelle!$X63))</f>
        <v>0</v>
      </c>
    </row>
    <row r="64" spans="1:47" s="81" customFormat="1" ht="25" customHeight="1" x14ac:dyDescent="0.3">
      <c r="A64" s="89" t="str">
        <f t="shared" si="0"/>
        <v>0_44</v>
      </c>
      <c r="B64" s="78">
        <f t="shared" si="1"/>
        <v>0</v>
      </c>
      <c r="C64" s="78">
        <f>IF(EA_Tabelle!$B481="","",COUNTIF($B$20:B63,EA_Tabelle!$B481)+1)</f>
        <v>44</v>
      </c>
      <c r="D64" s="77">
        <f t="shared" si="2"/>
        <v>0</v>
      </c>
      <c r="E64" s="77" t="e">
        <f>INDEX(Lieferanten[L_ID],MATCH(EA_Tabelle!$M64,Lieferanten[Lieferantenbezeichnung],0))</f>
        <v>#N/A</v>
      </c>
      <c r="F64" s="79">
        <f t="shared" si="3"/>
        <v>0</v>
      </c>
      <c r="G64" s="79" t="str">
        <f>IF(EA_Tabelle!$L64="","",(INDEX(BT[Ressort],MATCH(EA_Tabelle!$L64,BT[Bedarfsträger],0))))</f>
        <v/>
      </c>
      <c r="H64" s="80" t="str">
        <f>IF(EA_Tabelle!$L64="","",(INDEX(BT[BT_ID],MATCH(EA_Tabelle!$L64,BT[Bedarfsträger],0))))</f>
        <v/>
      </c>
      <c r="I64" s="82">
        <f t="shared" si="4"/>
        <v>0</v>
      </c>
      <c r="J64" s="82">
        <f t="shared" si="5"/>
        <v>0</v>
      </c>
      <c r="K64" s="83">
        <f t="shared" si="6"/>
        <v>0</v>
      </c>
      <c r="L64" s="44"/>
      <c r="M64" s="46"/>
      <c r="N64" s="208"/>
      <c r="O64" s="44"/>
      <c r="P64" s="43"/>
      <c r="Q64" s="206"/>
      <c r="R64" s="44"/>
      <c r="S64" s="90"/>
      <c r="T64" s="46"/>
      <c r="U64" s="210"/>
      <c r="V64" s="43"/>
      <c r="W64" s="186">
        <f>IFERROR(U64*INDEX(Preisstufen[Netto],MATCH(EA_Tabelle!T64,Preisstufen[Preisstufe],0)),0)</f>
        <v>0</v>
      </c>
      <c r="X64" s="186">
        <f t="shared" si="11"/>
        <v>0</v>
      </c>
      <c r="Y64" s="47"/>
      <c r="Z64" s="211"/>
      <c r="AA64" s="212"/>
      <c r="AB64" s="193">
        <f t="shared" si="7"/>
        <v>0</v>
      </c>
      <c r="AC64" s="211">
        <f t="shared" si="8"/>
        <v>0</v>
      </c>
      <c r="AD64" s="88">
        <v>0.19</v>
      </c>
      <c r="AE64" s="195">
        <f t="shared" si="12"/>
        <v>0</v>
      </c>
      <c r="AF64" s="211">
        <f t="shared" si="13"/>
        <v>0</v>
      </c>
      <c r="AG64" s="50"/>
      <c r="AH64" s="43"/>
      <c r="AI64" s="46"/>
      <c r="AJ64" s="43"/>
      <c r="AK64" s="43"/>
      <c r="AL64" s="46"/>
      <c r="AM64" s="47"/>
      <c r="AN64" s="76">
        <f t="shared" si="9"/>
        <v>0</v>
      </c>
      <c r="AO64" s="76">
        <f t="shared" si="14"/>
        <v>0</v>
      </c>
      <c r="AP64" s="214"/>
      <c r="AQ64" s="76">
        <f t="shared" si="10"/>
        <v>0</v>
      </c>
      <c r="AR64" s="91">
        <f t="shared" si="15"/>
        <v>0</v>
      </c>
      <c r="AS64" s="184">
        <f>IF(EA_Tabelle!$AI64="Ja",EA_Tabelle!$AM64,IF(EA_Tabelle!$Y64&lt;&gt;"",EA_Tabelle!$Y64,EA_Tabelle!$U64))</f>
        <v>0</v>
      </c>
      <c r="AT64" s="76">
        <f>IF(EA_Tabelle!$AI64="Ja",EA_Tabelle!$AN64,IF(EA_Tabelle!$AC64&lt;&gt;0,EA_Tabelle!$AC64,EA_Tabelle!$W64))</f>
        <v>0</v>
      </c>
      <c r="AU64" s="91">
        <f>IF(EA_Tabelle!$AI64="Ja",EA_Tabelle!$AO64,IF(EA_Tabelle!$AF64&lt;&gt;0,EA_Tabelle!$AF64,EA_Tabelle!$X64))</f>
        <v>0</v>
      </c>
    </row>
    <row r="65" spans="1:47" s="81" customFormat="1" ht="25" customHeight="1" x14ac:dyDescent="0.3">
      <c r="A65" s="89" t="str">
        <f t="shared" si="0"/>
        <v>0_45</v>
      </c>
      <c r="B65" s="78">
        <f t="shared" si="1"/>
        <v>0</v>
      </c>
      <c r="C65" s="78">
        <f>IF(EA_Tabelle!$B36="","",COUNTIF($B$20:B64,EA_Tabelle!$B36)+1)</f>
        <v>45</v>
      </c>
      <c r="D65" s="77">
        <f t="shared" si="2"/>
        <v>0</v>
      </c>
      <c r="E65" s="77" t="e">
        <f>INDEX(Lieferanten[L_ID],MATCH(EA_Tabelle!$M65,Lieferanten[Lieferantenbezeichnung],0))</f>
        <v>#N/A</v>
      </c>
      <c r="F65" s="79">
        <f t="shared" si="3"/>
        <v>0</v>
      </c>
      <c r="G65" s="79" t="str">
        <f>IF(EA_Tabelle!$L65="","",(INDEX(BT[Ressort],MATCH(EA_Tabelle!$L65,BT[Bedarfsträger],0))))</f>
        <v/>
      </c>
      <c r="H65" s="80" t="str">
        <f>IF(EA_Tabelle!$L65="","",(INDEX(BT[BT_ID],MATCH(EA_Tabelle!$L65,BT[Bedarfsträger],0))))</f>
        <v/>
      </c>
      <c r="I65" s="82">
        <f t="shared" si="4"/>
        <v>0</v>
      </c>
      <c r="J65" s="82">
        <f t="shared" si="5"/>
        <v>0</v>
      </c>
      <c r="K65" s="83">
        <f t="shared" si="6"/>
        <v>0</v>
      </c>
      <c r="L65" s="44"/>
      <c r="M65" s="46"/>
      <c r="N65" s="208"/>
      <c r="O65" s="44"/>
      <c r="P65" s="43"/>
      <c r="Q65" s="206"/>
      <c r="R65" s="44"/>
      <c r="S65" s="90"/>
      <c r="T65" s="46"/>
      <c r="U65" s="210"/>
      <c r="V65" s="43"/>
      <c r="W65" s="186">
        <f>IFERROR(U65*INDEX(Preisstufen[Netto],MATCH(EA_Tabelle!T65,Preisstufen[Preisstufe],0)),0)</f>
        <v>0</v>
      </c>
      <c r="X65" s="186">
        <f t="shared" si="11"/>
        <v>0</v>
      </c>
      <c r="Y65" s="47"/>
      <c r="Z65" s="211"/>
      <c r="AA65" s="212"/>
      <c r="AB65" s="193">
        <f t="shared" si="7"/>
        <v>0</v>
      </c>
      <c r="AC65" s="211">
        <f t="shared" si="8"/>
        <v>0</v>
      </c>
      <c r="AD65" s="88">
        <v>0.19</v>
      </c>
      <c r="AE65" s="195">
        <f t="shared" si="12"/>
        <v>0</v>
      </c>
      <c r="AF65" s="211">
        <f t="shared" si="13"/>
        <v>0</v>
      </c>
      <c r="AG65" s="50"/>
      <c r="AH65" s="43"/>
      <c r="AI65" s="46"/>
      <c r="AJ65" s="43"/>
      <c r="AK65" s="43"/>
      <c r="AL65" s="46"/>
      <c r="AM65" s="47"/>
      <c r="AN65" s="76">
        <f t="shared" si="9"/>
        <v>0</v>
      </c>
      <c r="AO65" s="76">
        <f t="shared" si="14"/>
        <v>0</v>
      </c>
      <c r="AP65" s="214"/>
      <c r="AQ65" s="76">
        <f t="shared" si="10"/>
        <v>0</v>
      </c>
      <c r="AR65" s="91">
        <f t="shared" si="15"/>
        <v>0</v>
      </c>
      <c r="AS65" s="184">
        <f>IF(EA_Tabelle!$AI65="Ja",EA_Tabelle!$AM65,IF(EA_Tabelle!$Y65&lt;&gt;"",EA_Tabelle!$Y65,EA_Tabelle!$U65))</f>
        <v>0</v>
      </c>
      <c r="AT65" s="76">
        <f>IF(EA_Tabelle!$AI65="Ja",EA_Tabelle!$AN65,IF(EA_Tabelle!$AC65&lt;&gt;0,EA_Tabelle!$AC65,EA_Tabelle!$W65))</f>
        <v>0</v>
      </c>
      <c r="AU65" s="91">
        <f>IF(EA_Tabelle!$AI65="Ja",EA_Tabelle!$AO65,IF(EA_Tabelle!$AF65&lt;&gt;0,EA_Tabelle!$AF65,EA_Tabelle!$X65))</f>
        <v>0</v>
      </c>
    </row>
    <row r="66" spans="1:47" s="81" customFormat="1" ht="25" customHeight="1" x14ac:dyDescent="0.3">
      <c r="A66" s="89" t="str">
        <f t="shared" si="0"/>
        <v>0_46</v>
      </c>
      <c r="B66" s="78">
        <f t="shared" si="1"/>
        <v>0</v>
      </c>
      <c r="C66" s="78">
        <f>IF(EA_Tabelle!$B663="","",COUNTIF($B$20:B65,EA_Tabelle!$B663)+1)</f>
        <v>46</v>
      </c>
      <c r="D66" s="77">
        <f t="shared" si="2"/>
        <v>0</v>
      </c>
      <c r="E66" s="77" t="e">
        <f>INDEX(Lieferanten[L_ID],MATCH(EA_Tabelle!$M66,Lieferanten[Lieferantenbezeichnung],0))</f>
        <v>#N/A</v>
      </c>
      <c r="F66" s="79">
        <f t="shared" si="3"/>
        <v>0</v>
      </c>
      <c r="G66" s="79" t="str">
        <f>IF(EA_Tabelle!$L66="","",(INDEX(BT[Ressort],MATCH(EA_Tabelle!$L66,BT[Bedarfsträger],0))))</f>
        <v/>
      </c>
      <c r="H66" s="80" t="str">
        <f>IF(EA_Tabelle!$L66="","",(INDEX(BT[BT_ID],MATCH(EA_Tabelle!$L66,BT[Bedarfsträger],0))))</f>
        <v/>
      </c>
      <c r="I66" s="82">
        <f t="shared" si="4"/>
        <v>0</v>
      </c>
      <c r="J66" s="82">
        <f t="shared" si="5"/>
        <v>0</v>
      </c>
      <c r="K66" s="83">
        <f t="shared" si="6"/>
        <v>0</v>
      </c>
      <c r="L66" s="44"/>
      <c r="M66" s="46"/>
      <c r="N66" s="208"/>
      <c r="O66" s="44"/>
      <c r="P66" s="43"/>
      <c r="Q66" s="206"/>
      <c r="R66" s="44"/>
      <c r="S66" s="90"/>
      <c r="T66" s="46"/>
      <c r="U66" s="210"/>
      <c r="V66" s="43"/>
      <c r="W66" s="186">
        <f>IFERROR(U66*INDEX(Preisstufen[Netto],MATCH(EA_Tabelle!T66,Preisstufen[Preisstufe],0)),0)</f>
        <v>0</v>
      </c>
      <c r="X66" s="186">
        <f t="shared" si="11"/>
        <v>0</v>
      </c>
      <c r="Y66" s="47"/>
      <c r="Z66" s="211"/>
      <c r="AA66" s="212"/>
      <c r="AB66" s="193">
        <f t="shared" si="7"/>
        <v>0</v>
      </c>
      <c r="AC66" s="211">
        <f t="shared" si="8"/>
        <v>0</v>
      </c>
      <c r="AD66" s="88">
        <v>0.19</v>
      </c>
      <c r="AE66" s="195">
        <f t="shared" si="12"/>
        <v>0</v>
      </c>
      <c r="AF66" s="211">
        <f t="shared" si="13"/>
        <v>0</v>
      </c>
      <c r="AG66" s="50"/>
      <c r="AH66" s="43"/>
      <c r="AI66" s="46"/>
      <c r="AJ66" s="43"/>
      <c r="AK66" s="43"/>
      <c r="AL66" s="46"/>
      <c r="AM66" s="47"/>
      <c r="AN66" s="76">
        <f t="shared" si="9"/>
        <v>0</v>
      </c>
      <c r="AO66" s="76">
        <f t="shared" si="14"/>
        <v>0</v>
      </c>
      <c r="AP66" s="214"/>
      <c r="AQ66" s="76">
        <f t="shared" si="10"/>
        <v>0</v>
      </c>
      <c r="AR66" s="91">
        <f t="shared" si="15"/>
        <v>0</v>
      </c>
      <c r="AS66" s="184">
        <f>IF(EA_Tabelle!$AI66="Ja",EA_Tabelle!$AM66,IF(EA_Tabelle!$Y66&lt;&gt;"",EA_Tabelle!$Y66,EA_Tabelle!$U66))</f>
        <v>0</v>
      </c>
      <c r="AT66" s="76">
        <f>IF(EA_Tabelle!$AI66="Ja",EA_Tabelle!$AN66,IF(EA_Tabelle!$AC66&lt;&gt;0,EA_Tabelle!$AC66,EA_Tabelle!$W66))</f>
        <v>0</v>
      </c>
      <c r="AU66" s="91">
        <f>IF(EA_Tabelle!$AI66="Ja",EA_Tabelle!$AO66,IF(EA_Tabelle!$AF66&lt;&gt;0,EA_Tabelle!$AF66,EA_Tabelle!$X66))</f>
        <v>0</v>
      </c>
    </row>
    <row r="67" spans="1:47" s="81" customFormat="1" ht="25" customHeight="1" x14ac:dyDescent="0.3">
      <c r="A67" s="89" t="str">
        <f t="shared" si="0"/>
        <v>0_47</v>
      </c>
      <c r="B67" s="78">
        <f t="shared" si="1"/>
        <v>0</v>
      </c>
      <c r="C67" s="78">
        <f>IF(EA_Tabelle!$B37="","",COUNTIF($B$20:B66,EA_Tabelle!$B37)+1)</f>
        <v>47</v>
      </c>
      <c r="D67" s="77">
        <f t="shared" si="2"/>
        <v>0</v>
      </c>
      <c r="E67" s="77" t="e">
        <f>INDEX(Lieferanten[L_ID],MATCH(EA_Tabelle!$M67,Lieferanten[Lieferantenbezeichnung],0))</f>
        <v>#N/A</v>
      </c>
      <c r="F67" s="79">
        <f t="shared" si="3"/>
        <v>0</v>
      </c>
      <c r="G67" s="79" t="str">
        <f>IF(EA_Tabelle!$L67="","",(INDEX(BT[Ressort],MATCH(EA_Tabelle!$L67,BT[Bedarfsträger],0))))</f>
        <v/>
      </c>
      <c r="H67" s="80" t="str">
        <f>IF(EA_Tabelle!$L67="","",(INDEX(BT[BT_ID],MATCH(EA_Tabelle!$L67,BT[Bedarfsträger],0))))</f>
        <v/>
      </c>
      <c r="I67" s="82">
        <f t="shared" si="4"/>
        <v>0</v>
      </c>
      <c r="J67" s="82">
        <f t="shared" si="5"/>
        <v>0</v>
      </c>
      <c r="K67" s="83">
        <f t="shared" si="6"/>
        <v>0</v>
      </c>
      <c r="L67" s="44"/>
      <c r="M67" s="46"/>
      <c r="N67" s="208"/>
      <c r="O67" s="44"/>
      <c r="P67" s="43"/>
      <c r="Q67" s="206"/>
      <c r="R67" s="44"/>
      <c r="S67" s="90"/>
      <c r="T67" s="46"/>
      <c r="U67" s="210"/>
      <c r="V67" s="43"/>
      <c r="W67" s="186">
        <f>IFERROR(U67*INDEX(Preisstufen[Netto],MATCH(EA_Tabelle!T67,Preisstufen[Preisstufe],0)),0)</f>
        <v>0</v>
      </c>
      <c r="X67" s="186">
        <f t="shared" si="11"/>
        <v>0</v>
      </c>
      <c r="Y67" s="47"/>
      <c r="Z67" s="211"/>
      <c r="AA67" s="212"/>
      <c r="AB67" s="193">
        <f t="shared" si="7"/>
        <v>0</v>
      </c>
      <c r="AC67" s="211">
        <f t="shared" si="8"/>
        <v>0</v>
      </c>
      <c r="AD67" s="88">
        <v>0.19</v>
      </c>
      <c r="AE67" s="195">
        <f t="shared" si="12"/>
        <v>0</v>
      </c>
      <c r="AF67" s="211">
        <f t="shared" si="13"/>
        <v>0</v>
      </c>
      <c r="AG67" s="50"/>
      <c r="AH67" s="43"/>
      <c r="AI67" s="46"/>
      <c r="AJ67" s="43"/>
      <c r="AK67" s="43"/>
      <c r="AL67" s="46"/>
      <c r="AM67" s="47"/>
      <c r="AN67" s="76">
        <f t="shared" si="9"/>
        <v>0</v>
      </c>
      <c r="AO67" s="76">
        <f t="shared" si="14"/>
        <v>0</v>
      </c>
      <c r="AP67" s="214"/>
      <c r="AQ67" s="76">
        <f t="shared" si="10"/>
        <v>0</v>
      </c>
      <c r="AR67" s="91">
        <f t="shared" si="15"/>
        <v>0</v>
      </c>
      <c r="AS67" s="184">
        <f>IF(EA_Tabelle!$AI67="Ja",EA_Tabelle!$AM67,IF(EA_Tabelle!$Y67&lt;&gt;"",EA_Tabelle!$Y67,EA_Tabelle!$U67))</f>
        <v>0</v>
      </c>
      <c r="AT67" s="76">
        <f>IF(EA_Tabelle!$AI67="Ja",EA_Tabelle!$AN67,IF(EA_Tabelle!$AC67&lt;&gt;0,EA_Tabelle!$AC67,EA_Tabelle!$W67))</f>
        <v>0</v>
      </c>
      <c r="AU67" s="91">
        <f>IF(EA_Tabelle!$AI67="Ja",EA_Tabelle!$AO67,IF(EA_Tabelle!$AF67&lt;&gt;0,EA_Tabelle!$AF67,EA_Tabelle!$X67))</f>
        <v>0</v>
      </c>
    </row>
    <row r="68" spans="1:47" s="81" customFormat="1" ht="25" customHeight="1" x14ac:dyDescent="0.3">
      <c r="A68" s="89" t="str">
        <f t="shared" si="0"/>
        <v>0_48</v>
      </c>
      <c r="B68" s="78">
        <f t="shared" si="1"/>
        <v>0</v>
      </c>
      <c r="C68" s="78">
        <f>IF(EA_Tabelle!$B349="","",COUNTIF($B$20:B67,EA_Tabelle!$B349)+1)</f>
        <v>48</v>
      </c>
      <c r="D68" s="77">
        <f t="shared" si="2"/>
        <v>0</v>
      </c>
      <c r="E68" s="77" t="e">
        <f>INDEX(Lieferanten[L_ID],MATCH(EA_Tabelle!$M68,Lieferanten[Lieferantenbezeichnung],0))</f>
        <v>#N/A</v>
      </c>
      <c r="F68" s="79">
        <f t="shared" si="3"/>
        <v>0</v>
      </c>
      <c r="G68" s="79" t="str">
        <f>IF(EA_Tabelle!$L68="","",(INDEX(BT[Ressort],MATCH(EA_Tabelle!$L68,BT[Bedarfsträger],0))))</f>
        <v/>
      </c>
      <c r="H68" s="80" t="str">
        <f>IF(EA_Tabelle!$L68="","",(INDEX(BT[BT_ID],MATCH(EA_Tabelle!$L68,BT[Bedarfsträger],0))))</f>
        <v/>
      </c>
      <c r="I68" s="82">
        <f t="shared" si="4"/>
        <v>0</v>
      </c>
      <c r="J68" s="82">
        <f t="shared" si="5"/>
        <v>0</v>
      </c>
      <c r="K68" s="83">
        <f t="shared" si="6"/>
        <v>0</v>
      </c>
      <c r="L68" s="44"/>
      <c r="M68" s="46"/>
      <c r="N68" s="208"/>
      <c r="O68" s="44"/>
      <c r="P68" s="43"/>
      <c r="Q68" s="206"/>
      <c r="R68" s="44"/>
      <c r="S68" s="90"/>
      <c r="T68" s="46"/>
      <c r="U68" s="210"/>
      <c r="V68" s="43"/>
      <c r="W68" s="186">
        <f>IFERROR(U68*INDEX(Preisstufen[Netto],MATCH(EA_Tabelle!T68,Preisstufen[Preisstufe],0)),0)</f>
        <v>0</v>
      </c>
      <c r="X68" s="186">
        <f t="shared" si="11"/>
        <v>0</v>
      </c>
      <c r="Y68" s="47"/>
      <c r="Z68" s="211"/>
      <c r="AA68" s="212"/>
      <c r="AB68" s="193">
        <f t="shared" si="7"/>
        <v>0</v>
      </c>
      <c r="AC68" s="211">
        <f t="shared" si="8"/>
        <v>0</v>
      </c>
      <c r="AD68" s="88">
        <v>0.19</v>
      </c>
      <c r="AE68" s="195">
        <f t="shared" si="12"/>
        <v>0</v>
      </c>
      <c r="AF68" s="211">
        <f t="shared" si="13"/>
        <v>0</v>
      </c>
      <c r="AG68" s="50"/>
      <c r="AH68" s="43"/>
      <c r="AI68" s="46"/>
      <c r="AJ68" s="43"/>
      <c r="AK68" s="43"/>
      <c r="AL68" s="46"/>
      <c r="AM68" s="47"/>
      <c r="AN68" s="76">
        <f t="shared" si="9"/>
        <v>0</v>
      </c>
      <c r="AO68" s="76">
        <f t="shared" si="14"/>
        <v>0</v>
      </c>
      <c r="AP68" s="214"/>
      <c r="AQ68" s="76">
        <f t="shared" si="10"/>
        <v>0</v>
      </c>
      <c r="AR68" s="91">
        <f t="shared" si="15"/>
        <v>0</v>
      </c>
      <c r="AS68" s="184">
        <f>IF(EA_Tabelle!$AI68="Ja",EA_Tabelle!$AM68,IF(EA_Tabelle!$Y68&lt;&gt;"",EA_Tabelle!$Y68,EA_Tabelle!$U68))</f>
        <v>0</v>
      </c>
      <c r="AT68" s="76">
        <f>IF(EA_Tabelle!$AI68="Ja",EA_Tabelle!$AN68,IF(EA_Tabelle!$AC68&lt;&gt;0,EA_Tabelle!$AC68,EA_Tabelle!$W68))</f>
        <v>0</v>
      </c>
      <c r="AU68" s="91">
        <f>IF(EA_Tabelle!$AI68="Ja",EA_Tabelle!$AO68,IF(EA_Tabelle!$AF68&lt;&gt;0,EA_Tabelle!$AF68,EA_Tabelle!$X68))</f>
        <v>0</v>
      </c>
    </row>
    <row r="69" spans="1:47" s="81" customFormat="1" ht="25" customHeight="1" x14ac:dyDescent="0.3">
      <c r="A69" s="89" t="str">
        <f t="shared" si="0"/>
        <v>0_49</v>
      </c>
      <c r="B69" s="78">
        <f t="shared" si="1"/>
        <v>0</v>
      </c>
      <c r="C69" s="78">
        <f>IF(EA_Tabelle!$B413="","",COUNTIF($B$20:B68,EA_Tabelle!$B413)+1)</f>
        <v>49</v>
      </c>
      <c r="D69" s="77">
        <f t="shared" si="2"/>
        <v>0</v>
      </c>
      <c r="E69" s="77" t="e">
        <f>INDEX(Lieferanten[L_ID],MATCH(EA_Tabelle!$M69,Lieferanten[Lieferantenbezeichnung],0))</f>
        <v>#N/A</v>
      </c>
      <c r="F69" s="79">
        <f t="shared" si="3"/>
        <v>0</v>
      </c>
      <c r="G69" s="79" t="str">
        <f>IF(EA_Tabelle!$L69="","",(INDEX(BT[Ressort],MATCH(EA_Tabelle!$L69,BT[Bedarfsträger],0))))</f>
        <v/>
      </c>
      <c r="H69" s="80" t="str">
        <f>IF(EA_Tabelle!$L69="","",(INDEX(BT[BT_ID],MATCH(EA_Tabelle!$L69,BT[Bedarfsträger],0))))</f>
        <v/>
      </c>
      <c r="I69" s="82">
        <f t="shared" si="4"/>
        <v>0</v>
      </c>
      <c r="J69" s="82">
        <f t="shared" si="5"/>
        <v>0</v>
      </c>
      <c r="K69" s="83">
        <f t="shared" si="6"/>
        <v>0</v>
      </c>
      <c r="L69" s="44"/>
      <c r="M69" s="46"/>
      <c r="N69" s="208"/>
      <c r="O69" s="44"/>
      <c r="P69" s="43"/>
      <c r="Q69" s="206"/>
      <c r="R69" s="44"/>
      <c r="S69" s="90"/>
      <c r="T69" s="46"/>
      <c r="U69" s="210"/>
      <c r="V69" s="43"/>
      <c r="W69" s="186">
        <f>IFERROR(U69*INDEX(Preisstufen[Netto],MATCH(EA_Tabelle!T69,Preisstufen[Preisstufe],0)),0)</f>
        <v>0</v>
      </c>
      <c r="X69" s="186">
        <f t="shared" si="11"/>
        <v>0</v>
      </c>
      <c r="Y69" s="47"/>
      <c r="Z69" s="211"/>
      <c r="AA69" s="212"/>
      <c r="AB69" s="193">
        <f t="shared" si="7"/>
        <v>0</v>
      </c>
      <c r="AC69" s="211">
        <f t="shared" si="8"/>
        <v>0</v>
      </c>
      <c r="AD69" s="88">
        <v>0.19</v>
      </c>
      <c r="AE69" s="195">
        <f t="shared" si="12"/>
        <v>0</v>
      </c>
      <c r="AF69" s="211">
        <f t="shared" si="13"/>
        <v>0</v>
      </c>
      <c r="AG69" s="50"/>
      <c r="AH69" s="43"/>
      <c r="AI69" s="46"/>
      <c r="AJ69" s="43"/>
      <c r="AK69" s="43"/>
      <c r="AL69" s="46"/>
      <c r="AM69" s="47"/>
      <c r="AN69" s="76">
        <f t="shared" si="9"/>
        <v>0</v>
      </c>
      <c r="AO69" s="76">
        <f t="shared" si="14"/>
        <v>0</v>
      </c>
      <c r="AP69" s="214"/>
      <c r="AQ69" s="76">
        <f t="shared" si="10"/>
        <v>0</v>
      </c>
      <c r="AR69" s="91">
        <f t="shared" si="15"/>
        <v>0</v>
      </c>
      <c r="AS69" s="184">
        <f>IF(EA_Tabelle!$AI69="Ja",EA_Tabelle!$AM69,IF(EA_Tabelle!$Y69&lt;&gt;"",EA_Tabelle!$Y69,EA_Tabelle!$U69))</f>
        <v>0</v>
      </c>
      <c r="AT69" s="76">
        <f>IF(EA_Tabelle!$AI69="Ja",EA_Tabelle!$AN69,IF(EA_Tabelle!$AC69&lt;&gt;0,EA_Tabelle!$AC69,EA_Tabelle!$W69))</f>
        <v>0</v>
      </c>
      <c r="AU69" s="91">
        <f>IF(EA_Tabelle!$AI69="Ja",EA_Tabelle!$AO69,IF(EA_Tabelle!$AF69&lt;&gt;0,EA_Tabelle!$AF69,EA_Tabelle!$X69))</f>
        <v>0</v>
      </c>
    </row>
    <row r="70" spans="1:47" s="81" customFormat="1" ht="25" customHeight="1" x14ac:dyDescent="0.3">
      <c r="A70" s="89" t="str">
        <f t="shared" si="0"/>
        <v>0_50</v>
      </c>
      <c r="B70" s="78">
        <f t="shared" si="1"/>
        <v>0</v>
      </c>
      <c r="C70" s="78">
        <f>IF(EA_Tabelle!$B273="","",COUNTIF($B$20:B69,EA_Tabelle!$B273)+1)</f>
        <v>50</v>
      </c>
      <c r="D70" s="77">
        <f t="shared" si="2"/>
        <v>0</v>
      </c>
      <c r="E70" s="77" t="e">
        <f>INDEX(Lieferanten[L_ID],MATCH(EA_Tabelle!$M70,Lieferanten[Lieferantenbezeichnung],0))</f>
        <v>#N/A</v>
      </c>
      <c r="F70" s="79">
        <f t="shared" si="3"/>
        <v>0</v>
      </c>
      <c r="G70" s="79" t="str">
        <f>IF(EA_Tabelle!$L70="","",(INDEX(BT[Ressort],MATCH(EA_Tabelle!$L70,BT[Bedarfsträger],0))))</f>
        <v/>
      </c>
      <c r="H70" s="80" t="str">
        <f>IF(EA_Tabelle!$L70="","",(INDEX(BT[BT_ID],MATCH(EA_Tabelle!$L70,BT[Bedarfsträger],0))))</f>
        <v/>
      </c>
      <c r="I70" s="82">
        <f t="shared" si="4"/>
        <v>0</v>
      </c>
      <c r="J70" s="82">
        <f t="shared" si="5"/>
        <v>0</v>
      </c>
      <c r="K70" s="83">
        <f t="shared" si="6"/>
        <v>0</v>
      </c>
      <c r="L70" s="44"/>
      <c r="M70" s="46"/>
      <c r="N70" s="208"/>
      <c r="O70" s="44"/>
      <c r="P70" s="43"/>
      <c r="Q70" s="206"/>
      <c r="R70" s="44"/>
      <c r="S70" s="90"/>
      <c r="T70" s="46"/>
      <c r="U70" s="210"/>
      <c r="V70" s="43"/>
      <c r="W70" s="186">
        <f>IFERROR(U70*INDEX(Preisstufen[Netto],MATCH(EA_Tabelle!T70,Preisstufen[Preisstufe],0)),0)</f>
        <v>0</v>
      </c>
      <c r="X70" s="186">
        <f t="shared" si="11"/>
        <v>0</v>
      </c>
      <c r="Y70" s="47"/>
      <c r="Z70" s="211"/>
      <c r="AA70" s="212"/>
      <c r="AB70" s="193">
        <f t="shared" si="7"/>
        <v>0</v>
      </c>
      <c r="AC70" s="211">
        <f t="shared" si="8"/>
        <v>0</v>
      </c>
      <c r="AD70" s="88">
        <v>0.19</v>
      </c>
      <c r="AE70" s="195">
        <f t="shared" si="12"/>
        <v>0</v>
      </c>
      <c r="AF70" s="211">
        <f t="shared" si="13"/>
        <v>0</v>
      </c>
      <c r="AG70" s="50"/>
      <c r="AH70" s="43"/>
      <c r="AI70" s="46"/>
      <c r="AJ70" s="43"/>
      <c r="AK70" s="43"/>
      <c r="AL70" s="46"/>
      <c r="AM70" s="47"/>
      <c r="AN70" s="76">
        <f t="shared" si="9"/>
        <v>0</v>
      </c>
      <c r="AO70" s="76">
        <f t="shared" si="14"/>
        <v>0</v>
      </c>
      <c r="AP70" s="214"/>
      <c r="AQ70" s="76">
        <f t="shared" si="10"/>
        <v>0</v>
      </c>
      <c r="AR70" s="91">
        <f t="shared" si="15"/>
        <v>0</v>
      </c>
      <c r="AS70" s="184">
        <f>IF(EA_Tabelle!$AI70="Ja",EA_Tabelle!$AM70,IF(EA_Tabelle!$Y70&lt;&gt;"",EA_Tabelle!$Y70,EA_Tabelle!$U70))</f>
        <v>0</v>
      </c>
      <c r="AT70" s="76">
        <f>IF(EA_Tabelle!$AI70="Ja",EA_Tabelle!$AN70,IF(EA_Tabelle!$AC70&lt;&gt;0,EA_Tabelle!$AC70,EA_Tabelle!$W70))</f>
        <v>0</v>
      </c>
      <c r="AU70" s="91">
        <f>IF(EA_Tabelle!$AI70="Ja",EA_Tabelle!$AO70,IF(EA_Tabelle!$AF70&lt;&gt;0,EA_Tabelle!$AF70,EA_Tabelle!$X70))</f>
        <v>0</v>
      </c>
    </row>
    <row r="71" spans="1:47" s="81" customFormat="1" ht="25" customHeight="1" x14ac:dyDescent="0.3">
      <c r="A71" s="89" t="str">
        <f t="shared" si="0"/>
        <v>0_51</v>
      </c>
      <c r="B71" s="78">
        <f t="shared" si="1"/>
        <v>0</v>
      </c>
      <c r="C71" s="78">
        <f>IF(EA_Tabelle!$B246="","",COUNTIF($B$20:B70,EA_Tabelle!$B246)+1)</f>
        <v>51</v>
      </c>
      <c r="D71" s="77">
        <f t="shared" si="2"/>
        <v>0</v>
      </c>
      <c r="E71" s="77" t="e">
        <f>INDEX(Lieferanten[L_ID],MATCH(EA_Tabelle!$M71,Lieferanten[Lieferantenbezeichnung],0))</f>
        <v>#N/A</v>
      </c>
      <c r="F71" s="79">
        <f t="shared" si="3"/>
        <v>0</v>
      </c>
      <c r="G71" s="79" t="str">
        <f>IF(EA_Tabelle!$L71="","",(INDEX(BT[Ressort],MATCH(EA_Tabelle!$L71,BT[Bedarfsträger],0))))</f>
        <v/>
      </c>
      <c r="H71" s="80" t="str">
        <f>IF(EA_Tabelle!$L71="","",(INDEX(BT[BT_ID],MATCH(EA_Tabelle!$L71,BT[Bedarfsträger],0))))</f>
        <v/>
      </c>
      <c r="I71" s="82">
        <f t="shared" si="4"/>
        <v>0</v>
      </c>
      <c r="J71" s="82">
        <f t="shared" si="5"/>
        <v>0</v>
      </c>
      <c r="K71" s="83">
        <f t="shared" si="6"/>
        <v>0</v>
      </c>
      <c r="L71" s="44"/>
      <c r="M71" s="46"/>
      <c r="N71" s="208"/>
      <c r="O71" s="44"/>
      <c r="P71" s="43"/>
      <c r="Q71" s="206"/>
      <c r="R71" s="44"/>
      <c r="S71" s="90"/>
      <c r="T71" s="46"/>
      <c r="U71" s="210"/>
      <c r="V71" s="43"/>
      <c r="W71" s="186">
        <f>IFERROR(U71*INDEX(Preisstufen[Netto],MATCH(EA_Tabelle!T71,Preisstufen[Preisstufe],0)),0)</f>
        <v>0</v>
      </c>
      <c r="X71" s="186">
        <f t="shared" si="11"/>
        <v>0</v>
      </c>
      <c r="Y71" s="47"/>
      <c r="Z71" s="211"/>
      <c r="AA71" s="212"/>
      <c r="AB71" s="193">
        <f t="shared" si="7"/>
        <v>0</v>
      </c>
      <c r="AC71" s="211">
        <f t="shared" si="8"/>
        <v>0</v>
      </c>
      <c r="AD71" s="88">
        <v>0.19</v>
      </c>
      <c r="AE71" s="195">
        <f t="shared" si="12"/>
        <v>0</v>
      </c>
      <c r="AF71" s="211">
        <f t="shared" si="13"/>
        <v>0</v>
      </c>
      <c r="AG71" s="50"/>
      <c r="AH71" s="43"/>
      <c r="AI71" s="46"/>
      <c r="AJ71" s="43"/>
      <c r="AK71" s="43"/>
      <c r="AL71" s="46"/>
      <c r="AM71" s="47"/>
      <c r="AN71" s="76">
        <f t="shared" si="9"/>
        <v>0</v>
      </c>
      <c r="AO71" s="76">
        <f t="shared" si="14"/>
        <v>0</v>
      </c>
      <c r="AP71" s="214"/>
      <c r="AQ71" s="76">
        <f t="shared" si="10"/>
        <v>0</v>
      </c>
      <c r="AR71" s="91">
        <f t="shared" si="15"/>
        <v>0</v>
      </c>
      <c r="AS71" s="184">
        <f>IF(EA_Tabelle!$AI71="Ja",EA_Tabelle!$AM71,IF(EA_Tabelle!$Y71&lt;&gt;"",EA_Tabelle!$Y71,EA_Tabelle!$U71))</f>
        <v>0</v>
      </c>
      <c r="AT71" s="76">
        <f>IF(EA_Tabelle!$AI71="Ja",EA_Tabelle!$AN71,IF(EA_Tabelle!$AC71&lt;&gt;0,EA_Tabelle!$AC71,EA_Tabelle!$W71))</f>
        <v>0</v>
      </c>
      <c r="AU71" s="91">
        <f>IF(EA_Tabelle!$AI71="Ja",EA_Tabelle!$AO71,IF(EA_Tabelle!$AF71&lt;&gt;0,EA_Tabelle!$AF71,EA_Tabelle!$X71))</f>
        <v>0</v>
      </c>
    </row>
    <row r="72" spans="1:47" s="81" customFormat="1" ht="25" customHeight="1" x14ac:dyDescent="0.3">
      <c r="A72" s="89" t="str">
        <f t="shared" si="0"/>
        <v>0_52</v>
      </c>
      <c r="B72" s="78">
        <f t="shared" si="1"/>
        <v>0</v>
      </c>
      <c r="C72" s="78">
        <f>IF(EA_Tabelle!$B523="","",COUNTIF($B$20:B71,EA_Tabelle!$B523)+1)</f>
        <v>52</v>
      </c>
      <c r="D72" s="77">
        <f t="shared" si="2"/>
        <v>0</v>
      </c>
      <c r="E72" s="77" t="e">
        <f>INDEX(Lieferanten[L_ID],MATCH(EA_Tabelle!$M72,Lieferanten[Lieferantenbezeichnung],0))</f>
        <v>#N/A</v>
      </c>
      <c r="F72" s="79">
        <f t="shared" si="3"/>
        <v>0</v>
      </c>
      <c r="G72" s="79" t="str">
        <f>IF(EA_Tabelle!$L72="","",(INDEX(BT[Ressort],MATCH(EA_Tabelle!$L72,BT[Bedarfsträger],0))))</f>
        <v/>
      </c>
      <c r="H72" s="80" t="str">
        <f>IF(EA_Tabelle!$L72="","",(INDEX(BT[BT_ID],MATCH(EA_Tabelle!$L72,BT[Bedarfsträger],0))))</f>
        <v/>
      </c>
      <c r="I72" s="82">
        <f t="shared" si="4"/>
        <v>0</v>
      </c>
      <c r="J72" s="82">
        <f t="shared" si="5"/>
        <v>0</v>
      </c>
      <c r="K72" s="83">
        <f t="shared" si="6"/>
        <v>0</v>
      </c>
      <c r="L72" s="44"/>
      <c r="M72" s="46"/>
      <c r="N72" s="208"/>
      <c r="O72" s="44"/>
      <c r="P72" s="43"/>
      <c r="Q72" s="206"/>
      <c r="R72" s="44"/>
      <c r="S72" s="90"/>
      <c r="T72" s="46"/>
      <c r="U72" s="210"/>
      <c r="V72" s="43"/>
      <c r="W72" s="186">
        <f>IFERROR(U72*INDEX(Preisstufen[Netto],MATCH(EA_Tabelle!T72,Preisstufen[Preisstufe],0)),0)</f>
        <v>0</v>
      </c>
      <c r="X72" s="186">
        <f t="shared" si="11"/>
        <v>0</v>
      </c>
      <c r="Y72" s="47"/>
      <c r="Z72" s="211"/>
      <c r="AA72" s="212"/>
      <c r="AB72" s="193">
        <f t="shared" si="7"/>
        <v>0</v>
      </c>
      <c r="AC72" s="211">
        <f t="shared" si="8"/>
        <v>0</v>
      </c>
      <c r="AD72" s="88">
        <v>0.19</v>
      </c>
      <c r="AE72" s="195">
        <f t="shared" si="12"/>
        <v>0</v>
      </c>
      <c r="AF72" s="211">
        <f t="shared" si="13"/>
        <v>0</v>
      </c>
      <c r="AG72" s="50"/>
      <c r="AH72" s="43"/>
      <c r="AI72" s="46"/>
      <c r="AJ72" s="43"/>
      <c r="AK72" s="43"/>
      <c r="AL72" s="46"/>
      <c r="AM72" s="47"/>
      <c r="AN72" s="76">
        <f t="shared" si="9"/>
        <v>0</v>
      </c>
      <c r="AO72" s="76">
        <f t="shared" si="14"/>
        <v>0</v>
      </c>
      <c r="AP72" s="214"/>
      <c r="AQ72" s="76">
        <f t="shared" si="10"/>
        <v>0</v>
      </c>
      <c r="AR72" s="91">
        <f t="shared" si="15"/>
        <v>0</v>
      </c>
      <c r="AS72" s="184">
        <f>IF(EA_Tabelle!$AI72="Ja",EA_Tabelle!$AM72,IF(EA_Tabelle!$Y72&lt;&gt;"",EA_Tabelle!$Y72,EA_Tabelle!$U72))</f>
        <v>0</v>
      </c>
      <c r="AT72" s="76">
        <f>IF(EA_Tabelle!$AI72="Ja",EA_Tabelle!$AN72,IF(EA_Tabelle!$AC72&lt;&gt;0,EA_Tabelle!$AC72,EA_Tabelle!$W72))</f>
        <v>0</v>
      </c>
      <c r="AU72" s="91">
        <f>IF(EA_Tabelle!$AI72="Ja",EA_Tabelle!$AO72,IF(EA_Tabelle!$AF72&lt;&gt;0,EA_Tabelle!$AF72,EA_Tabelle!$X72))</f>
        <v>0</v>
      </c>
    </row>
    <row r="73" spans="1:47" s="81" customFormat="1" ht="25" customHeight="1" x14ac:dyDescent="0.3">
      <c r="A73" s="89" t="str">
        <f t="shared" si="0"/>
        <v>0_53</v>
      </c>
      <c r="B73" s="78">
        <f t="shared" si="1"/>
        <v>0</v>
      </c>
      <c r="C73" s="78">
        <f>IF(EA_Tabelle!$B477="","",COUNTIF($B$20:B72,EA_Tabelle!$B477)+1)</f>
        <v>53</v>
      </c>
      <c r="D73" s="77">
        <f t="shared" si="2"/>
        <v>0</v>
      </c>
      <c r="E73" s="77" t="e">
        <f>INDEX(Lieferanten[L_ID],MATCH(EA_Tabelle!$M73,Lieferanten[Lieferantenbezeichnung],0))</f>
        <v>#N/A</v>
      </c>
      <c r="F73" s="79">
        <f t="shared" si="3"/>
        <v>0</v>
      </c>
      <c r="G73" s="79" t="str">
        <f>IF(EA_Tabelle!$L73="","",(INDEX(BT[Ressort],MATCH(EA_Tabelle!$L73,BT[Bedarfsträger],0))))</f>
        <v/>
      </c>
      <c r="H73" s="80" t="str">
        <f>IF(EA_Tabelle!$L73="","",(INDEX(BT[BT_ID],MATCH(EA_Tabelle!$L73,BT[Bedarfsträger],0))))</f>
        <v/>
      </c>
      <c r="I73" s="82">
        <f t="shared" si="4"/>
        <v>0</v>
      </c>
      <c r="J73" s="82">
        <f t="shared" si="5"/>
        <v>0</v>
      </c>
      <c r="K73" s="83">
        <f t="shared" si="6"/>
        <v>0</v>
      </c>
      <c r="L73" s="44"/>
      <c r="M73" s="46"/>
      <c r="N73" s="208"/>
      <c r="O73" s="44"/>
      <c r="P73" s="43"/>
      <c r="Q73" s="206"/>
      <c r="R73" s="44"/>
      <c r="S73" s="90"/>
      <c r="T73" s="46"/>
      <c r="U73" s="210"/>
      <c r="V73" s="43"/>
      <c r="W73" s="186">
        <f>IFERROR(U73*INDEX(Preisstufen[Netto],MATCH(EA_Tabelle!T73,Preisstufen[Preisstufe],0)),0)</f>
        <v>0</v>
      </c>
      <c r="X73" s="186">
        <f t="shared" si="11"/>
        <v>0</v>
      </c>
      <c r="Y73" s="47"/>
      <c r="Z73" s="211"/>
      <c r="AA73" s="212"/>
      <c r="AB73" s="193">
        <f t="shared" si="7"/>
        <v>0</v>
      </c>
      <c r="AC73" s="211">
        <f t="shared" si="8"/>
        <v>0</v>
      </c>
      <c r="AD73" s="88">
        <v>0.19</v>
      </c>
      <c r="AE73" s="195">
        <f t="shared" si="12"/>
        <v>0</v>
      </c>
      <c r="AF73" s="211">
        <f t="shared" si="13"/>
        <v>0</v>
      </c>
      <c r="AG73" s="50"/>
      <c r="AH73" s="43"/>
      <c r="AI73" s="46"/>
      <c r="AJ73" s="43"/>
      <c r="AK73" s="43"/>
      <c r="AL73" s="46"/>
      <c r="AM73" s="47"/>
      <c r="AN73" s="76">
        <f t="shared" si="9"/>
        <v>0</v>
      </c>
      <c r="AO73" s="76">
        <f t="shared" si="14"/>
        <v>0</v>
      </c>
      <c r="AP73" s="214"/>
      <c r="AQ73" s="76">
        <f t="shared" si="10"/>
        <v>0</v>
      </c>
      <c r="AR73" s="91">
        <f t="shared" si="15"/>
        <v>0</v>
      </c>
      <c r="AS73" s="184">
        <f>IF(EA_Tabelle!$AI73="Ja",EA_Tabelle!$AM73,IF(EA_Tabelle!$Y73&lt;&gt;"",EA_Tabelle!$Y73,EA_Tabelle!$U73))</f>
        <v>0</v>
      </c>
      <c r="AT73" s="76">
        <f>IF(EA_Tabelle!$AI73="Ja",EA_Tabelle!$AN73,IF(EA_Tabelle!$AC73&lt;&gt;0,EA_Tabelle!$AC73,EA_Tabelle!$W73))</f>
        <v>0</v>
      </c>
      <c r="AU73" s="91">
        <f>IF(EA_Tabelle!$AI73="Ja",EA_Tabelle!$AO73,IF(EA_Tabelle!$AF73&lt;&gt;0,EA_Tabelle!$AF73,EA_Tabelle!$X73))</f>
        <v>0</v>
      </c>
    </row>
    <row r="74" spans="1:47" s="81" customFormat="1" ht="25" customHeight="1" x14ac:dyDescent="0.3">
      <c r="A74" s="89" t="str">
        <f t="shared" si="0"/>
        <v>0_54</v>
      </c>
      <c r="B74" s="78">
        <f t="shared" si="1"/>
        <v>0</v>
      </c>
      <c r="C74" s="78">
        <f>IF(EA_Tabelle!$B374="","",COUNTIF($B$20:B73,EA_Tabelle!$B374)+1)</f>
        <v>54</v>
      </c>
      <c r="D74" s="77">
        <f t="shared" si="2"/>
        <v>0</v>
      </c>
      <c r="E74" s="77" t="e">
        <f>INDEX(Lieferanten[L_ID],MATCH(EA_Tabelle!$M74,Lieferanten[Lieferantenbezeichnung],0))</f>
        <v>#N/A</v>
      </c>
      <c r="F74" s="79">
        <f t="shared" si="3"/>
        <v>0</v>
      </c>
      <c r="G74" s="79" t="str">
        <f>IF(EA_Tabelle!$L74="","",(INDEX(BT[Ressort],MATCH(EA_Tabelle!$L74,BT[Bedarfsträger],0))))</f>
        <v/>
      </c>
      <c r="H74" s="80" t="str">
        <f>IF(EA_Tabelle!$L74="","",(INDEX(BT[BT_ID],MATCH(EA_Tabelle!$L74,BT[Bedarfsträger],0))))</f>
        <v/>
      </c>
      <c r="I74" s="82">
        <f t="shared" si="4"/>
        <v>0</v>
      </c>
      <c r="J74" s="82">
        <f t="shared" si="5"/>
        <v>0</v>
      </c>
      <c r="K74" s="83">
        <f t="shared" si="6"/>
        <v>0</v>
      </c>
      <c r="L74" s="44"/>
      <c r="M74" s="46"/>
      <c r="N74" s="208"/>
      <c r="O74" s="44"/>
      <c r="P74" s="43"/>
      <c r="Q74" s="206"/>
      <c r="R74" s="44"/>
      <c r="S74" s="90"/>
      <c r="T74" s="46"/>
      <c r="U74" s="210"/>
      <c r="V74" s="43"/>
      <c r="W74" s="186">
        <f>IFERROR(U74*INDEX(Preisstufen[Netto],MATCH(EA_Tabelle!T74,Preisstufen[Preisstufe],0)),0)</f>
        <v>0</v>
      </c>
      <c r="X74" s="186">
        <f t="shared" si="11"/>
        <v>0</v>
      </c>
      <c r="Y74" s="47"/>
      <c r="Z74" s="211"/>
      <c r="AA74" s="212"/>
      <c r="AB74" s="193">
        <f t="shared" si="7"/>
        <v>0</v>
      </c>
      <c r="AC74" s="211">
        <f t="shared" si="8"/>
        <v>0</v>
      </c>
      <c r="AD74" s="88">
        <v>0.19</v>
      </c>
      <c r="AE74" s="195">
        <f t="shared" si="12"/>
        <v>0</v>
      </c>
      <c r="AF74" s="211">
        <f t="shared" si="13"/>
        <v>0</v>
      </c>
      <c r="AG74" s="50"/>
      <c r="AH74" s="43"/>
      <c r="AI74" s="46"/>
      <c r="AJ74" s="43"/>
      <c r="AK74" s="43"/>
      <c r="AL74" s="46"/>
      <c r="AM74" s="47"/>
      <c r="AN74" s="76">
        <f t="shared" si="9"/>
        <v>0</v>
      </c>
      <c r="AO74" s="76">
        <f t="shared" si="14"/>
        <v>0</v>
      </c>
      <c r="AP74" s="214"/>
      <c r="AQ74" s="76">
        <f t="shared" si="10"/>
        <v>0</v>
      </c>
      <c r="AR74" s="91">
        <f t="shared" si="15"/>
        <v>0</v>
      </c>
      <c r="AS74" s="184">
        <f>IF(EA_Tabelle!$AI74="Ja",EA_Tabelle!$AM74,IF(EA_Tabelle!$Y74&lt;&gt;"",EA_Tabelle!$Y74,EA_Tabelle!$U74))</f>
        <v>0</v>
      </c>
      <c r="AT74" s="76">
        <f>IF(EA_Tabelle!$AI74="Ja",EA_Tabelle!$AN74,IF(EA_Tabelle!$AC74&lt;&gt;0,EA_Tabelle!$AC74,EA_Tabelle!$W74))</f>
        <v>0</v>
      </c>
      <c r="AU74" s="91">
        <f>IF(EA_Tabelle!$AI74="Ja",EA_Tabelle!$AO74,IF(EA_Tabelle!$AF74&lt;&gt;0,EA_Tabelle!$AF74,EA_Tabelle!$X74))</f>
        <v>0</v>
      </c>
    </row>
    <row r="75" spans="1:47" s="81" customFormat="1" ht="25" customHeight="1" x14ac:dyDescent="0.3">
      <c r="A75" s="89" t="str">
        <f t="shared" si="0"/>
        <v>0_55</v>
      </c>
      <c r="B75" s="78">
        <f t="shared" si="1"/>
        <v>0</v>
      </c>
      <c r="C75" s="78">
        <f>IF(EA_Tabelle!$B570="","",COUNTIF($B$20:B74,EA_Tabelle!$B570)+1)</f>
        <v>55</v>
      </c>
      <c r="D75" s="77">
        <f t="shared" si="2"/>
        <v>0</v>
      </c>
      <c r="E75" s="77" t="e">
        <f>INDEX(Lieferanten[L_ID],MATCH(EA_Tabelle!$M75,Lieferanten[Lieferantenbezeichnung],0))</f>
        <v>#N/A</v>
      </c>
      <c r="F75" s="79">
        <f t="shared" si="3"/>
        <v>0</v>
      </c>
      <c r="G75" s="79" t="str">
        <f>IF(EA_Tabelle!$L75="","",(INDEX(BT[Ressort],MATCH(EA_Tabelle!$L75,BT[Bedarfsträger],0))))</f>
        <v/>
      </c>
      <c r="H75" s="80" t="str">
        <f>IF(EA_Tabelle!$L75="","",(INDEX(BT[BT_ID],MATCH(EA_Tabelle!$L75,BT[Bedarfsträger],0))))</f>
        <v/>
      </c>
      <c r="I75" s="82">
        <f t="shared" si="4"/>
        <v>0</v>
      </c>
      <c r="J75" s="82">
        <f t="shared" si="5"/>
        <v>0</v>
      </c>
      <c r="K75" s="83">
        <f t="shared" si="6"/>
        <v>0</v>
      </c>
      <c r="L75" s="44"/>
      <c r="M75" s="46"/>
      <c r="N75" s="208"/>
      <c r="O75" s="44"/>
      <c r="P75" s="43"/>
      <c r="Q75" s="206"/>
      <c r="R75" s="44"/>
      <c r="S75" s="90"/>
      <c r="T75" s="46"/>
      <c r="U75" s="210"/>
      <c r="V75" s="43"/>
      <c r="W75" s="186">
        <f>IFERROR(U75*INDEX(Preisstufen[Netto],MATCH(EA_Tabelle!T75,Preisstufen[Preisstufe],0)),0)</f>
        <v>0</v>
      </c>
      <c r="X75" s="186">
        <f t="shared" si="11"/>
        <v>0</v>
      </c>
      <c r="Y75" s="47"/>
      <c r="Z75" s="211"/>
      <c r="AA75" s="212"/>
      <c r="AB75" s="193">
        <f t="shared" si="7"/>
        <v>0</v>
      </c>
      <c r="AC75" s="211">
        <f t="shared" si="8"/>
        <v>0</v>
      </c>
      <c r="AD75" s="88">
        <v>0.19</v>
      </c>
      <c r="AE75" s="195">
        <f t="shared" si="12"/>
        <v>0</v>
      </c>
      <c r="AF75" s="211">
        <f t="shared" si="13"/>
        <v>0</v>
      </c>
      <c r="AG75" s="50"/>
      <c r="AH75" s="43"/>
      <c r="AI75" s="46"/>
      <c r="AJ75" s="43"/>
      <c r="AK75" s="43"/>
      <c r="AL75" s="46"/>
      <c r="AM75" s="47"/>
      <c r="AN75" s="76">
        <f t="shared" si="9"/>
        <v>0</v>
      </c>
      <c r="AO75" s="76">
        <f t="shared" si="14"/>
        <v>0</v>
      </c>
      <c r="AP75" s="214"/>
      <c r="AQ75" s="76">
        <f t="shared" si="10"/>
        <v>0</v>
      </c>
      <c r="AR75" s="91">
        <f t="shared" si="15"/>
        <v>0</v>
      </c>
      <c r="AS75" s="184">
        <f>IF(EA_Tabelle!$AI75="Ja",EA_Tabelle!$AM75,IF(EA_Tabelle!$Y75&lt;&gt;"",EA_Tabelle!$Y75,EA_Tabelle!$U75))</f>
        <v>0</v>
      </c>
      <c r="AT75" s="76">
        <f>IF(EA_Tabelle!$AI75="Ja",EA_Tabelle!$AN75,IF(EA_Tabelle!$AC75&lt;&gt;0,EA_Tabelle!$AC75,EA_Tabelle!$W75))</f>
        <v>0</v>
      </c>
      <c r="AU75" s="91">
        <f>IF(EA_Tabelle!$AI75="Ja",EA_Tabelle!$AO75,IF(EA_Tabelle!$AF75&lt;&gt;0,EA_Tabelle!$AF75,EA_Tabelle!$X75))</f>
        <v>0</v>
      </c>
    </row>
    <row r="76" spans="1:47" s="81" customFormat="1" ht="25" customHeight="1" x14ac:dyDescent="0.3">
      <c r="A76" s="89" t="str">
        <f t="shared" si="0"/>
        <v>0_56</v>
      </c>
      <c r="B76" s="78">
        <f t="shared" si="1"/>
        <v>0</v>
      </c>
      <c r="C76" s="78">
        <f>IF(EA_Tabelle!$B741="","",COUNTIF($B$20:B75,EA_Tabelle!$B741)+1)</f>
        <v>56</v>
      </c>
      <c r="D76" s="77">
        <f t="shared" si="2"/>
        <v>0</v>
      </c>
      <c r="E76" s="77" t="e">
        <f>INDEX(Lieferanten[L_ID],MATCH(EA_Tabelle!$M76,Lieferanten[Lieferantenbezeichnung],0))</f>
        <v>#N/A</v>
      </c>
      <c r="F76" s="79">
        <f t="shared" si="3"/>
        <v>0</v>
      </c>
      <c r="G76" s="79" t="str">
        <f>IF(EA_Tabelle!$L76="","",(INDEX(BT[Ressort],MATCH(EA_Tabelle!$L76,BT[Bedarfsträger],0))))</f>
        <v/>
      </c>
      <c r="H76" s="80" t="str">
        <f>IF(EA_Tabelle!$L76="","",(INDEX(BT[BT_ID],MATCH(EA_Tabelle!$L76,BT[Bedarfsträger],0))))</f>
        <v/>
      </c>
      <c r="I76" s="82">
        <f t="shared" si="4"/>
        <v>0</v>
      </c>
      <c r="J76" s="82">
        <f t="shared" si="5"/>
        <v>0</v>
      </c>
      <c r="K76" s="83">
        <f t="shared" si="6"/>
        <v>0</v>
      </c>
      <c r="L76" s="44"/>
      <c r="M76" s="46"/>
      <c r="N76" s="208"/>
      <c r="O76" s="44"/>
      <c r="P76" s="43"/>
      <c r="Q76" s="206"/>
      <c r="R76" s="44"/>
      <c r="S76" s="90"/>
      <c r="T76" s="46"/>
      <c r="U76" s="210"/>
      <c r="V76" s="43"/>
      <c r="W76" s="186">
        <f>IFERROR(U76*INDEX(Preisstufen[Netto],MATCH(EA_Tabelle!T76,Preisstufen[Preisstufe],0)),0)</f>
        <v>0</v>
      </c>
      <c r="X76" s="186">
        <f t="shared" si="11"/>
        <v>0</v>
      </c>
      <c r="Y76" s="47"/>
      <c r="Z76" s="211"/>
      <c r="AA76" s="212"/>
      <c r="AB76" s="193">
        <f t="shared" si="7"/>
        <v>0</v>
      </c>
      <c r="AC76" s="211">
        <f t="shared" si="8"/>
        <v>0</v>
      </c>
      <c r="AD76" s="88">
        <v>0.19</v>
      </c>
      <c r="AE76" s="195">
        <f t="shared" si="12"/>
        <v>0</v>
      </c>
      <c r="AF76" s="211">
        <f t="shared" si="13"/>
        <v>0</v>
      </c>
      <c r="AG76" s="50"/>
      <c r="AH76" s="43"/>
      <c r="AI76" s="46"/>
      <c r="AJ76" s="43"/>
      <c r="AK76" s="43"/>
      <c r="AL76" s="46"/>
      <c r="AM76" s="47"/>
      <c r="AN76" s="76">
        <f t="shared" si="9"/>
        <v>0</v>
      </c>
      <c r="AO76" s="76">
        <f t="shared" si="14"/>
        <v>0</v>
      </c>
      <c r="AP76" s="214"/>
      <c r="AQ76" s="76">
        <f t="shared" si="10"/>
        <v>0</v>
      </c>
      <c r="AR76" s="91">
        <f t="shared" si="15"/>
        <v>0</v>
      </c>
      <c r="AS76" s="184">
        <f>IF(EA_Tabelle!$AI76="Ja",EA_Tabelle!$AM76,IF(EA_Tabelle!$Y76&lt;&gt;"",EA_Tabelle!$Y76,EA_Tabelle!$U76))</f>
        <v>0</v>
      </c>
      <c r="AT76" s="76">
        <f>IF(EA_Tabelle!$AI76="Ja",EA_Tabelle!$AN76,IF(EA_Tabelle!$AC76&lt;&gt;0,EA_Tabelle!$AC76,EA_Tabelle!$W76))</f>
        <v>0</v>
      </c>
      <c r="AU76" s="91">
        <f>IF(EA_Tabelle!$AI76="Ja",EA_Tabelle!$AO76,IF(EA_Tabelle!$AF76&lt;&gt;0,EA_Tabelle!$AF76,EA_Tabelle!$X76))</f>
        <v>0</v>
      </c>
    </row>
    <row r="77" spans="1:47" s="81" customFormat="1" ht="25" customHeight="1" x14ac:dyDescent="0.3">
      <c r="A77" s="89" t="str">
        <f t="shared" si="0"/>
        <v>0_57</v>
      </c>
      <c r="B77" s="78">
        <f t="shared" si="1"/>
        <v>0</v>
      </c>
      <c r="C77" s="78">
        <f>IF(EA_Tabelle!$B704="","",COUNTIF($B$20:B76,EA_Tabelle!$B704)+1)</f>
        <v>57</v>
      </c>
      <c r="D77" s="77">
        <f t="shared" si="2"/>
        <v>0</v>
      </c>
      <c r="E77" s="77" t="e">
        <f>INDEX(Lieferanten[L_ID],MATCH(EA_Tabelle!$M77,Lieferanten[Lieferantenbezeichnung],0))</f>
        <v>#N/A</v>
      </c>
      <c r="F77" s="79">
        <f t="shared" si="3"/>
        <v>0</v>
      </c>
      <c r="G77" s="79" t="str">
        <f>IF(EA_Tabelle!$L77="","",(INDEX(BT[Ressort],MATCH(EA_Tabelle!$L77,BT[Bedarfsträger],0))))</f>
        <v/>
      </c>
      <c r="H77" s="80" t="str">
        <f>IF(EA_Tabelle!$L77="","",(INDEX(BT[BT_ID],MATCH(EA_Tabelle!$L77,BT[Bedarfsträger],0))))</f>
        <v/>
      </c>
      <c r="I77" s="82">
        <f t="shared" si="4"/>
        <v>0</v>
      </c>
      <c r="J77" s="82">
        <f t="shared" si="5"/>
        <v>0</v>
      </c>
      <c r="K77" s="83">
        <f t="shared" si="6"/>
        <v>0</v>
      </c>
      <c r="L77" s="44"/>
      <c r="M77" s="46"/>
      <c r="N77" s="208"/>
      <c r="O77" s="44"/>
      <c r="P77" s="43"/>
      <c r="Q77" s="206"/>
      <c r="R77" s="44"/>
      <c r="S77" s="90"/>
      <c r="T77" s="46"/>
      <c r="U77" s="210"/>
      <c r="V77" s="43"/>
      <c r="W77" s="186">
        <f>IFERROR(U77*INDEX(Preisstufen[Netto],MATCH(EA_Tabelle!T77,Preisstufen[Preisstufe],0)),0)</f>
        <v>0</v>
      </c>
      <c r="X77" s="186">
        <f t="shared" si="11"/>
        <v>0</v>
      </c>
      <c r="Y77" s="47"/>
      <c r="Z77" s="211"/>
      <c r="AA77" s="212"/>
      <c r="AB77" s="193">
        <f t="shared" si="7"/>
        <v>0</v>
      </c>
      <c r="AC77" s="211">
        <f t="shared" si="8"/>
        <v>0</v>
      </c>
      <c r="AD77" s="88">
        <v>0.19</v>
      </c>
      <c r="AE77" s="195">
        <f t="shared" si="12"/>
        <v>0</v>
      </c>
      <c r="AF77" s="211">
        <f t="shared" si="13"/>
        <v>0</v>
      </c>
      <c r="AG77" s="50"/>
      <c r="AH77" s="43"/>
      <c r="AI77" s="46"/>
      <c r="AJ77" s="43"/>
      <c r="AK77" s="43"/>
      <c r="AL77" s="46"/>
      <c r="AM77" s="47"/>
      <c r="AN77" s="76">
        <f t="shared" si="9"/>
        <v>0</v>
      </c>
      <c r="AO77" s="76">
        <f t="shared" si="14"/>
        <v>0</v>
      </c>
      <c r="AP77" s="214"/>
      <c r="AQ77" s="76">
        <f t="shared" si="10"/>
        <v>0</v>
      </c>
      <c r="AR77" s="91">
        <f t="shared" si="15"/>
        <v>0</v>
      </c>
      <c r="AS77" s="184">
        <f>IF(EA_Tabelle!$AI77="Ja",EA_Tabelle!$AM77,IF(EA_Tabelle!$Y77&lt;&gt;"",EA_Tabelle!$Y77,EA_Tabelle!$U77))</f>
        <v>0</v>
      </c>
      <c r="AT77" s="76">
        <f>IF(EA_Tabelle!$AI77="Ja",EA_Tabelle!$AN77,IF(EA_Tabelle!$AC77&lt;&gt;0,EA_Tabelle!$AC77,EA_Tabelle!$W77))</f>
        <v>0</v>
      </c>
      <c r="AU77" s="91">
        <f>IF(EA_Tabelle!$AI77="Ja",EA_Tabelle!$AO77,IF(EA_Tabelle!$AF77&lt;&gt;0,EA_Tabelle!$AF77,EA_Tabelle!$X77))</f>
        <v>0</v>
      </c>
    </row>
    <row r="78" spans="1:47" s="81" customFormat="1" ht="25" customHeight="1" x14ac:dyDescent="0.3">
      <c r="A78" s="89" t="str">
        <f t="shared" si="0"/>
        <v>0_58</v>
      </c>
      <c r="B78" s="78">
        <f t="shared" si="1"/>
        <v>0</v>
      </c>
      <c r="C78" s="78">
        <f>IF(EA_Tabelle!$B229="","",COUNTIF($B$20:B77,EA_Tabelle!$B229)+1)</f>
        <v>58</v>
      </c>
      <c r="D78" s="77">
        <f t="shared" si="2"/>
        <v>0</v>
      </c>
      <c r="E78" s="77" t="e">
        <f>INDEX(Lieferanten[L_ID],MATCH(EA_Tabelle!$M78,Lieferanten[Lieferantenbezeichnung],0))</f>
        <v>#N/A</v>
      </c>
      <c r="F78" s="79">
        <f t="shared" si="3"/>
        <v>0</v>
      </c>
      <c r="G78" s="79" t="str">
        <f>IF(EA_Tabelle!$L78="","",(INDEX(BT[Ressort],MATCH(EA_Tabelle!$L78,BT[Bedarfsträger],0))))</f>
        <v/>
      </c>
      <c r="H78" s="80" t="str">
        <f>IF(EA_Tabelle!$L78="","",(INDEX(BT[BT_ID],MATCH(EA_Tabelle!$L78,BT[Bedarfsträger],0))))</f>
        <v/>
      </c>
      <c r="I78" s="82">
        <f t="shared" si="4"/>
        <v>0</v>
      </c>
      <c r="J78" s="82">
        <f t="shared" si="5"/>
        <v>0</v>
      </c>
      <c r="K78" s="83">
        <f t="shared" si="6"/>
        <v>0</v>
      </c>
      <c r="L78" s="44"/>
      <c r="M78" s="46"/>
      <c r="N78" s="208"/>
      <c r="O78" s="44"/>
      <c r="P78" s="43"/>
      <c r="Q78" s="206"/>
      <c r="R78" s="44"/>
      <c r="S78" s="90"/>
      <c r="T78" s="46"/>
      <c r="U78" s="210"/>
      <c r="V78" s="43"/>
      <c r="W78" s="186">
        <f>IFERROR(U78*INDEX(Preisstufen[Netto],MATCH(EA_Tabelle!T78,Preisstufen[Preisstufe],0)),0)</f>
        <v>0</v>
      </c>
      <c r="X78" s="186">
        <f t="shared" si="11"/>
        <v>0</v>
      </c>
      <c r="Y78" s="47"/>
      <c r="Z78" s="211"/>
      <c r="AA78" s="212"/>
      <c r="AB78" s="193">
        <f t="shared" si="7"/>
        <v>0</v>
      </c>
      <c r="AC78" s="211">
        <f t="shared" si="8"/>
        <v>0</v>
      </c>
      <c r="AD78" s="88">
        <v>0.19</v>
      </c>
      <c r="AE78" s="195">
        <f t="shared" si="12"/>
        <v>0</v>
      </c>
      <c r="AF78" s="211">
        <f t="shared" si="13"/>
        <v>0</v>
      </c>
      <c r="AG78" s="50"/>
      <c r="AH78" s="43"/>
      <c r="AI78" s="46"/>
      <c r="AJ78" s="43"/>
      <c r="AK78" s="43"/>
      <c r="AL78" s="46"/>
      <c r="AM78" s="47"/>
      <c r="AN78" s="76">
        <f t="shared" si="9"/>
        <v>0</v>
      </c>
      <c r="AO78" s="76">
        <f t="shared" si="14"/>
        <v>0</v>
      </c>
      <c r="AP78" s="214"/>
      <c r="AQ78" s="76">
        <f t="shared" si="10"/>
        <v>0</v>
      </c>
      <c r="AR78" s="91">
        <f t="shared" si="15"/>
        <v>0</v>
      </c>
      <c r="AS78" s="184">
        <f>IF(EA_Tabelle!$AI78="Ja",EA_Tabelle!$AM78,IF(EA_Tabelle!$Y78&lt;&gt;"",EA_Tabelle!$Y78,EA_Tabelle!$U78))</f>
        <v>0</v>
      </c>
      <c r="AT78" s="76">
        <f>IF(EA_Tabelle!$AI78="Ja",EA_Tabelle!$AN78,IF(EA_Tabelle!$AC78&lt;&gt;0,EA_Tabelle!$AC78,EA_Tabelle!$W78))</f>
        <v>0</v>
      </c>
      <c r="AU78" s="91">
        <f>IF(EA_Tabelle!$AI78="Ja",EA_Tabelle!$AO78,IF(EA_Tabelle!$AF78&lt;&gt;0,EA_Tabelle!$AF78,EA_Tabelle!$X78))</f>
        <v>0</v>
      </c>
    </row>
    <row r="79" spans="1:47" s="81" customFormat="1" ht="25" customHeight="1" x14ac:dyDescent="0.3">
      <c r="A79" s="89" t="str">
        <f t="shared" si="0"/>
        <v>0_59</v>
      </c>
      <c r="B79" s="78">
        <f t="shared" si="1"/>
        <v>0</v>
      </c>
      <c r="C79" s="78">
        <f>IF(EA_Tabelle!$B232="","",COUNTIF($B$20:B78,EA_Tabelle!$B232)+1)</f>
        <v>59</v>
      </c>
      <c r="D79" s="77">
        <f t="shared" si="2"/>
        <v>0</v>
      </c>
      <c r="E79" s="77" t="e">
        <f>INDEX(Lieferanten[L_ID],MATCH(EA_Tabelle!$M79,Lieferanten[Lieferantenbezeichnung],0))</f>
        <v>#N/A</v>
      </c>
      <c r="F79" s="79">
        <f t="shared" si="3"/>
        <v>0</v>
      </c>
      <c r="G79" s="79" t="str">
        <f>IF(EA_Tabelle!$L79="","",(INDEX(BT[Ressort],MATCH(EA_Tabelle!$L79,BT[Bedarfsträger],0))))</f>
        <v/>
      </c>
      <c r="H79" s="80" t="str">
        <f>IF(EA_Tabelle!$L79="","",(INDEX(BT[BT_ID],MATCH(EA_Tabelle!$L79,BT[Bedarfsträger],0))))</f>
        <v/>
      </c>
      <c r="I79" s="82">
        <f t="shared" si="4"/>
        <v>0</v>
      </c>
      <c r="J79" s="82">
        <f t="shared" si="5"/>
        <v>0</v>
      </c>
      <c r="K79" s="83">
        <f t="shared" si="6"/>
        <v>0</v>
      </c>
      <c r="L79" s="44"/>
      <c r="M79" s="46"/>
      <c r="N79" s="208"/>
      <c r="O79" s="44"/>
      <c r="P79" s="43"/>
      <c r="Q79" s="206"/>
      <c r="R79" s="44"/>
      <c r="S79" s="90"/>
      <c r="T79" s="46"/>
      <c r="U79" s="210"/>
      <c r="V79" s="43"/>
      <c r="W79" s="186">
        <f>IFERROR(U79*INDEX(Preisstufen[Netto],MATCH(EA_Tabelle!T79,Preisstufen[Preisstufe],0)),0)</f>
        <v>0</v>
      </c>
      <c r="X79" s="186">
        <f t="shared" si="11"/>
        <v>0</v>
      </c>
      <c r="Y79" s="47"/>
      <c r="Z79" s="211"/>
      <c r="AA79" s="212"/>
      <c r="AB79" s="193">
        <f t="shared" si="7"/>
        <v>0</v>
      </c>
      <c r="AC79" s="211">
        <f t="shared" si="8"/>
        <v>0</v>
      </c>
      <c r="AD79" s="88">
        <v>0.19</v>
      </c>
      <c r="AE79" s="195">
        <f t="shared" si="12"/>
        <v>0</v>
      </c>
      <c r="AF79" s="211">
        <f t="shared" si="13"/>
        <v>0</v>
      </c>
      <c r="AG79" s="50"/>
      <c r="AH79" s="43"/>
      <c r="AI79" s="46"/>
      <c r="AJ79" s="43"/>
      <c r="AK79" s="43"/>
      <c r="AL79" s="46"/>
      <c r="AM79" s="47"/>
      <c r="AN79" s="76">
        <f t="shared" si="9"/>
        <v>0</v>
      </c>
      <c r="AO79" s="76">
        <f t="shared" si="14"/>
        <v>0</v>
      </c>
      <c r="AP79" s="214"/>
      <c r="AQ79" s="76">
        <f t="shared" si="10"/>
        <v>0</v>
      </c>
      <c r="AR79" s="91">
        <f t="shared" si="15"/>
        <v>0</v>
      </c>
      <c r="AS79" s="184">
        <f>IF(EA_Tabelle!$AI79="Ja",EA_Tabelle!$AM79,IF(EA_Tabelle!$Y79&lt;&gt;"",EA_Tabelle!$Y79,EA_Tabelle!$U79))</f>
        <v>0</v>
      </c>
      <c r="AT79" s="76">
        <f>IF(EA_Tabelle!$AI79="Ja",EA_Tabelle!$AN79,IF(EA_Tabelle!$AC79&lt;&gt;0,EA_Tabelle!$AC79,EA_Tabelle!$W79))</f>
        <v>0</v>
      </c>
      <c r="AU79" s="91">
        <f>IF(EA_Tabelle!$AI79="Ja",EA_Tabelle!$AO79,IF(EA_Tabelle!$AF79&lt;&gt;0,EA_Tabelle!$AF79,EA_Tabelle!$X79))</f>
        <v>0</v>
      </c>
    </row>
    <row r="80" spans="1:47" s="81" customFormat="1" ht="25" customHeight="1" x14ac:dyDescent="0.3">
      <c r="A80" s="89" t="str">
        <f t="shared" si="0"/>
        <v>0_60</v>
      </c>
      <c r="B80" s="78">
        <f t="shared" si="1"/>
        <v>0</v>
      </c>
      <c r="C80" s="78">
        <f>IF(EA_Tabelle!$B471="","",COUNTIF($B$20:B79,EA_Tabelle!$B471)+1)</f>
        <v>60</v>
      </c>
      <c r="D80" s="77">
        <f t="shared" si="2"/>
        <v>0</v>
      </c>
      <c r="E80" s="77" t="e">
        <f>INDEX(Lieferanten[L_ID],MATCH(EA_Tabelle!$M80,Lieferanten[Lieferantenbezeichnung],0))</f>
        <v>#N/A</v>
      </c>
      <c r="F80" s="79">
        <f t="shared" si="3"/>
        <v>0</v>
      </c>
      <c r="G80" s="79" t="str">
        <f>IF(EA_Tabelle!$L80="","",(INDEX(BT[Ressort],MATCH(EA_Tabelle!$L80,BT[Bedarfsträger],0))))</f>
        <v/>
      </c>
      <c r="H80" s="80" t="str">
        <f>IF(EA_Tabelle!$L80="","",(INDEX(BT[BT_ID],MATCH(EA_Tabelle!$L80,BT[Bedarfsträger],0))))</f>
        <v/>
      </c>
      <c r="I80" s="82">
        <f t="shared" si="4"/>
        <v>0</v>
      </c>
      <c r="J80" s="82">
        <f t="shared" si="5"/>
        <v>0</v>
      </c>
      <c r="K80" s="83">
        <f t="shared" si="6"/>
        <v>0</v>
      </c>
      <c r="L80" s="44"/>
      <c r="M80" s="46"/>
      <c r="N80" s="208"/>
      <c r="O80" s="44"/>
      <c r="P80" s="43"/>
      <c r="Q80" s="206"/>
      <c r="R80" s="44"/>
      <c r="S80" s="90"/>
      <c r="T80" s="46"/>
      <c r="U80" s="210"/>
      <c r="V80" s="43"/>
      <c r="W80" s="186">
        <f>IFERROR(U80*INDEX(Preisstufen[Netto],MATCH(EA_Tabelle!T80,Preisstufen[Preisstufe],0)),0)</f>
        <v>0</v>
      </c>
      <c r="X80" s="186">
        <f t="shared" si="11"/>
        <v>0</v>
      </c>
      <c r="Y80" s="47"/>
      <c r="Z80" s="211"/>
      <c r="AA80" s="212"/>
      <c r="AB80" s="193">
        <f t="shared" si="7"/>
        <v>0</v>
      </c>
      <c r="AC80" s="211">
        <f t="shared" si="8"/>
        <v>0</v>
      </c>
      <c r="AD80" s="88">
        <v>0.19</v>
      </c>
      <c r="AE80" s="195">
        <f t="shared" si="12"/>
        <v>0</v>
      </c>
      <c r="AF80" s="211">
        <f t="shared" si="13"/>
        <v>0</v>
      </c>
      <c r="AG80" s="50"/>
      <c r="AH80" s="43"/>
      <c r="AI80" s="46"/>
      <c r="AJ80" s="43"/>
      <c r="AK80" s="43"/>
      <c r="AL80" s="46"/>
      <c r="AM80" s="47"/>
      <c r="AN80" s="76">
        <f t="shared" si="9"/>
        <v>0</v>
      </c>
      <c r="AO80" s="76">
        <f t="shared" si="14"/>
        <v>0</v>
      </c>
      <c r="AP80" s="214"/>
      <c r="AQ80" s="76">
        <f t="shared" si="10"/>
        <v>0</v>
      </c>
      <c r="AR80" s="91">
        <f t="shared" si="15"/>
        <v>0</v>
      </c>
      <c r="AS80" s="184">
        <f>IF(EA_Tabelle!$AI80="Ja",EA_Tabelle!$AM80,IF(EA_Tabelle!$Y80&lt;&gt;"",EA_Tabelle!$Y80,EA_Tabelle!$U80))</f>
        <v>0</v>
      </c>
      <c r="AT80" s="76">
        <f>IF(EA_Tabelle!$AI80="Ja",EA_Tabelle!$AN80,IF(EA_Tabelle!$AC80&lt;&gt;0,EA_Tabelle!$AC80,EA_Tabelle!$W80))</f>
        <v>0</v>
      </c>
      <c r="AU80" s="91">
        <f>IF(EA_Tabelle!$AI80="Ja",EA_Tabelle!$AO80,IF(EA_Tabelle!$AF80&lt;&gt;0,EA_Tabelle!$AF80,EA_Tabelle!$X80))</f>
        <v>0</v>
      </c>
    </row>
    <row r="81" spans="1:47" s="81" customFormat="1" ht="25" customHeight="1" x14ac:dyDescent="0.3">
      <c r="A81" s="89" t="str">
        <f t="shared" si="0"/>
        <v>0_61</v>
      </c>
      <c r="B81" s="78">
        <f t="shared" si="1"/>
        <v>0</v>
      </c>
      <c r="C81" s="78">
        <f>IF(EA_Tabelle!$B351="","",COUNTIF($B$20:B80,EA_Tabelle!$B351)+1)</f>
        <v>61</v>
      </c>
      <c r="D81" s="77">
        <f t="shared" si="2"/>
        <v>0</v>
      </c>
      <c r="E81" s="77" t="e">
        <f>INDEX(Lieferanten[L_ID],MATCH(EA_Tabelle!$M81,Lieferanten[Lieferantenbezeichnung],0))</f>
        <v>#N/A</v>
      </c>
      <c r="F81" s="79">
        <f t="shared" si="3"/>
        <v>0</v>
      </c>
      <c r="G81" s="79" t="str">
        <f>IF(EA_Tabelle!$L81="","",(INDEX(BT[Ressort],MATCH(EA_Tabelle!$L81,BT[Bedarfsträger],0))))</f>
        <v/>
      </c>
      <c r="H81" s="80" t="str">
        <f>IF(EA_Tabelle!$L81="","",(INDEX(BT[BT_ID],MATCH(EA_Tabelle!$L81,BT[Bedarfsträger],0))))</f>
        <v/>
      </c>
      <c r="I81" s="82">
        <f t="shared" si="4"/>
        <v>0</v>
      </c>
      <c r="J81" s="82">
        <f t="shared" si="5"/>
        <v>0</v>
      </c>
      <c r="K81" s="83">
        <f t="shared" si="6"/>
        <v>0</v>
      </c>
      <c r="L81" s="44"/>
      <c r="M81" s="46"/>
      <c r="N81" s="208"/>
      <c r="O81" s="44"/>
      <c r="P81" s="43"/>
      <c r="Q81" s="206"/>
      <c r="R81" s="44"/>
      <c r="S81" s="90"/>
      <c r="T81" s="46"/>
      <c r="U81" s="210"/>
      <c r="V81" s="43"/>
      <c r="W81" s="186">
        <f>IFERROR(U81*INDEX(Preisstufen[Netto],MATCH(EA_Tabelle!T81,Preisstufen[Preisstufe],0)),0)</f>
        <v>0</v>
      </c>
      <c r="X81" s="186">
        <f t="shared" si="11"/>
        <v>0</v>
      </c>
      <c r="Y81" s="47"/>
      <c r="Z81" s="211"/>
      <c r="AA81" s="212"/>
      <c r="AB81" s="193">
        <f t="shared" si="7"/>
        <v>0</v>
      </c>
      <c r="AC81" s="211">
        <f t="shared" si="8"/>
        <v>0</v>
      </c>
      <c r="AD81" s="88">
        <v>0.19</v>
      </c>
      <c r="AE81" s="195">
        <f t="shared" si="12"/>
        <v>0</v>
      </c>
      <c r="AF81" s="211">
        <f t="shared" si="13"/>
        <v>0</v>
      </c>
      <c r="AG81" s="50"/>
      <c r="AH81" s="43"/>
      <c r="AI81" s="46"/>
      <c r="AJ81" s="43"/>
      <c r="AK81" s="43"/>
      <c r="AL81" s="46"/>
      <c r="AM81" s="47"/>
      <c r="AN81" s="76">
        <f t="shared" si="9"/>
        <v>0</v>
      </c>
      <c r="AO81" s="76">
        <f t="shared" si="14"/>
        <v>0</v>
      </c>
      <c r="AP81" s="214"/>
      <c r="AQ81" s="76">
        <f t="shared" si="10"/>
        <v>0</v>
      </c>
      <c r="AR81" s="91">
        <f t="shared" si="15"/>
        <v>0</v>
      </c>
      <c r="AS81" s="184">
        <f>IF(EA_Tabelle!$AI81="Ja",EA_Tabelle!$AM81,IF(EA_Tabelle!$Y81&lt;&gt;"",EA_Tabelle!$Y81,EA_Tabelle!$U81))</f>
        <v>0</v>
      </c>
      <c r="AT81" s="76">
        <f>IF(EA_Tabelle!$AI81="Ja",EA_Tabelle!$AN81,IF(EA_Tabelle!$AC81&lt;&gt;0,EA_Tabelle!$AC81,EA_Tabelle!$W81))</f>
        <v>0</v>
      </c>
      <c r="AU81" s="91">
        <f>IF(EA_Tabelle!$AI81="Ja",EA_Tabelle!$AO81,IF(EA_Tabelle!$AF81&lt;&gt;0,EA_Tabelle!$AF81,EA_Tabelle!$X81))</f>
        <v>0</v>
      </c>
    </row>
    <row r="82" spans="1:47" s="81" customFormat="1" ht="25" customHeight="1" x14ac:dyDescent="0.3">
      <c r="A82" s="89" t="str">
        <f t="shared" si="0"/>
        <v>0_62</v>
      </c>
      <c r="B82" s="78">
        <f t="shared" si="1"/>
        <v>0</v>
      </c>
      <c r="C82" s="78">
        <f>IF(EA_Tabelle!$B417="","",COUNTIF($B$20:B81,EA_Tabelle!$B417)+1)</f>
        <v>62</v>
      </c>
      <c r="D82" s="77">
        <f t="shared" si="2"/>
        <v>0</v>
      </c>
      <c r="E82" s="77" t="e">
        <f>INDEX(Lieferanten[L_ID],MATCH(EA_Tabelle!$M82,Lieferanten[Lieferantenbezeichnung],0))</f>
        <v>#N/A</v>
      </c>
      <c r="F82" s="79">
        <f t="shared" si="3"/>
        <v>0</v>
      </c>
      <c r="G82" s="79" t="str">
        <f>IF(EA_Tabelle!$L82="","",(INDEX(BT[Ressort],MATCH(EA_Tabelle!$L82,BT[Bedarfsträger],0))))</f>
        <v/>
      </c>
      <c r="H82" s="80" t="str">
        <f>IF(EA_Tabelle!$L82="","",(INDEX(BT[BT_ID],MATCH(EA_Tabelle!$L82,BT[Bedarfsträger],0))))</f>
        <v/>
      </c>
      <c r="I82" s="82">
        <f t="shared" si="4"/>
        <v>0</v>
      </c>
      <c r="J82" s="82">
        <f t="shared" si="5"/>
        <v>0</v>
      </c>
      <c r="K82" s="83">
        <f t="shared" si="6"/>
        <v>0</v>
      </c>
      <c r="L82" s="44"/>
      <c r="M82" s="46"/>
      <c r="N82" s="208"/>
      <c r="O82" s="44"/>
      <c r="P82" s="43"/>
      <c r="Q82" s="206"/>
      <c r="R82" s="44"/>
      <c r="S82" s="90"/>
      <c r="T82" s="46"/>
      <c r="U82" s="210"/>
      <c r="V82" s="43"/>
      <c r="W82" s="186">
        <f>IFERROR(U82*INDEX(Preisstufen[Netto],MATCH(EA_Tabelle!T82,Preisstufen[Preisstufe],0)),0)</f>
        <v>0</v>
      </c>
      <c r="X82" s="186">
        <f t="shared" si="11"/>
        <v>0</v>
      </c>
      <c r="Y82" s="47"/>
      <c r="Z82" s="211"/>
      <c r="AA82" s="212"/>
      <c r="AB82" s="193">
        <f t="shared" si="7"/>
        <v>0</v>
      </c>
      <c r="AC82" s="211">
        <f t="shared" si="8"/>
        <v>0</v>
      </c>
      <c r="AD82" s="88">
        <v>0.19</v>
      </c>
      <c r="AE82" s="195">
        <f t="shared" si="12"/>
        <v>0</v>
      </c>
      <c r="AF82" s="211">
        <f t="shared" si="13"/>
        <v>0</v>
      </c>
      <c r="AG82" s="50"/>
      <c r="AH82" s="43"/>
      <c r="AI82" s="46"/>
      <c r="AJ82" s="43"/>
      <c r="AK82" s="43"/>
      <c r="AL82" s="46"/>
      <c r="AM82" s="47"/>
      <c r="AN82" s="76">
        <f t="shared" si="9"/>
        <v>0</v>
      </c>
      <c r="AO82" s="76">
        <f t="shared" si="14"/>
        <v>0</v>
      </c>
      <c r="AP82" s="214"/>
      <c r="AQ82" s="76">
        <f t="shared" si="10"/>
        <v>0</v>
      </c>
      <c r="AR82" s="91">
        <f t="shared" si="15"/>
        <v>0</v>
      </c>
      <c r="AS82" s="184">
        <f>IF(EA_Tabelle!$AI82="Ja",EA_Tabelle!$AM82,IF(EA_Tabelle!$Y82&lt;&gt;"",EA_Tabelle!$Y82,EA_Tabelle!$U82))</f>
        <v>0</v>
      </c>
      <c r="AT82" s="76">
        <f>IF(EA_Tabelle!$AI82="Ja",EA_Tabelle!$AN82,IF(EA_Tabelle!$AC82&lt;&gt;0,EA_Tabelle!$AC82,EA_Tabelle!$W82))</f>
        <v>0</v>
      </c>
      <c r="AU82" s="91">
        <f>IF(EA_Tabelle!$AI82="Ja",EA_Tabelle!$AO82,IF(EA_Tabelle!$AF82&lt;&gt;0,EA_Tabelle!$AF82,EA_Tabelle!$X82))</f>
        <v>0</v>
      </c>
    </row>
    <row r="83" spans="1:47" s="81" customFormat="1" ht="25" customHeight="1" x14ac:dyDescent="0.3">
      <c r="A83" s="89" t="str">
        <f t="shared" si="0"/>
        <v>0_63</v>
      </c>
      <c r="B83" s="78">
        <f t="shared" si="1"/>
        <v>0</v>
      </c>
      <c r="C83" s="78">
        <f>IF(EA_Tabelle!$B339="","",COUNTIF($B$20:B82,EA_Tabelle!$B339)+1)</f>
        <v>63</v>
      </c>
      <c r="D83" s="77">
        <f t="shared" si="2"/>
        <v>0</v>
      </c>
      <c r="E83" s="77" t="e">
        <f>INDEX(Lieferanten[L_ID],MATCH(EA_Tabelle!$M83,Lieferanten[Lieferantenbezeichnung],0))</f>
        <v>#N/A</v>
      </c>
      <c r="F83" s="79">
        <f t="shared" si="3"/>
        <v>0</v>
      </c>
      <c r="G83" s="79" t="str">
        <f>IF(EA_Tabelle!$L83="","",(INDEX(BT[Ressort],MATCH(EA_Tabelle!$L83,BT[Bedarfsträger],0))))</f>
        <v/>
      </c>
      <c r="H83" s="80" t="str">
        <f>IF(EA_Tabelle!$L83="","",(INDEX(BT[BT_ID],MATCH(EA_Tabelle!$L83,BT[Bedarfsträger],0))))</f>
        <v/>
      </c>
      <c r="I83" s="82">
        <f t="shared" si="4"/>
        <v>0</v>
      </c>
      <c r="J83" s="82">
        <f t="shared" si="5"/>
        <v>0</v>
      </c>
      <c r="K83" s="83">
        <f t="shared" si="6"/>
        <v>0</v>
      </c>
      <c r="L83" s="44"/>
      <c r="M83" s="46"/>
      <c r="N83" s="208"/>
      <c r="O83" s="44"/>
      <c r="P83" s="43"/>
      <c r="Q83" s="206"/>
      <c r="R83" s="44"/>
      <c r="S83" s="90"/>
      <c r="T83" s="46"/>
      <c r="U83" s="210"/>
      <c r="V83" s="43"/>
      <c r="W83" s="186">
        <f>IFERROR(U83*INDEX(Preisstufen[Netto],MATCH(EA_Tabelle!T83,Preisstufen[Preisstufe],0)),0)</f>
        <v>0</v>
      </c>
      <c r="X83" s="186">
        <f t="shared" si="11"/>
        <v>0</v>
      </c>
      <c r="Y83" s="47"/>
      <c r="Z83" s="211"/>
      <c r="AA83" s="212"/>
      <c r="AB83" s="193">
        <f t="shared" si="7"/>
        <v>0</v>
      </c>
      <c r="AC83" s="211">
        <f t="shared" si="8"/>
        <v>0</v>
      </c>
      <c r="AD83" s="88">
        <v>0.19</v>
      </c>
      <c r="AE83" s="195">
        <f t="shared" si="12"/>
        <v>0</v>
      </c>
      <c r="AF83" s="211">
        <f t="shared" si="13"/>
        <v>0</v>
      </c>
      <c r="AG83" s="50"/>
      <c r="AH83" s="43"/>
      <c r="AI83" s="46"/>
      <c r="AJ83" s="43"/>
      <c r="AK83" s="43"/>
      <c r="AL83" s="46"/>
      <c r="AM83" s="47"/>
      <c r="AN83" s="76">
        <f t="shared" si="9"/>
        <v>0</v>
      </c>
      <c r="AO83" s="76">
        <f t="shared" si="14"/>
        <v>0</v>
      </c>
      <c r="AP83" s="214"/>
      <c r="AQ83" s="76">
        <f t="shared" si="10"/>
        <v>0</v>
      </c>
      <c r="AR83" s="91">
        <f t="shared" si="15"/>
        <v>0</v>
      </c>
      <c r="AS83" s="184">
        <f>IF(EA_Tabelle!$AI83="Ja",EA_Tabelle!$AM83,IF(EA_Tabelle!$Y83&lt;&gt;"",EA_Tabelle!$Y83,EA_Tabelle!$U83))</f>
        <v>0</v>
      </c>
      <c r="AT83" s="76">
        <f>IF(EA_Tabelle!$AI83="Ja",EA_Tabelle!$AN83,IF(EA_Tabelle!$AC83&lt;&gt;0,EA_Tabelle!$AC83,EA_Tabelle!$W83))</f>
        <v>0</v>
      </c>
      <c r="AU83" s="91">
        <f>IF(EA_Tabelle!$AI83="Ja",EA_Tabelle!$AO83,IF(EA_Tabelle!$AF83&lt;&gt;0,EA_Tabelle!$AF83,EA_Tabelle!$X83))</f>
        <v>0</v>
      </c>
    </row>
    <row r="84" spans="1:47" s="81" customFormat="1" ht="25" customHeight="1" x14ac:dyDescent="0.3">
      <c r="A84" s="89" t="str">
        <f t="shared" si="0"/>
        <v>0_64</v>
      </c>
      <c r="B84" s="78">
        <f t="shared" si="1"/>
        <v>0</v>
      </c>
      <c r="C84" s="78">
        <f>IF(EA_Tabelle!$B720="","",COUNTIF($B$20:B83,EA_Tabelle!$B720)+1)</f>
        <v>64</v>
      </c>
      <c r="D84" s="77">
        <f t="shared" si="2"/>
        <v>0</v>
      </c>
      <c r="E84" s="77" t="e">
        <f>INDEX(Lieferanten[L_ID],MATCH(EA_Tabelle!$M84,Lieferanten[Lieferantenbezeichnung],0))</f>
        <v>#N/A</v>
      </c>
      <c r="F84" s="79">
        <f t="shared" si="3"/>
        <v>0</v>
      </c>
      <c r="G84" s="79" t="str">
        <f>IF(EA_Tabelle!$L84="","",(INDEX(BT[Ressort],MATCH(EA_Tabelle!$L84,BT[Bedarfsträger],0))))</f>
        <v/>
      </c>
      <c r="H84" s="80" t="str">
        <f>IF(EA_Tabelle!$L84="","",(INDEX(BT[BT_ID],MATCH(EA_Tabelle!$L84,BT[Bedarfsträger],0))))</f>
        <v/>
      </c>
      <c r="I84" s="82">
        <f t="shared" si="4"/>
        <v>0</v>
      </c>
      <c r="J84" s="82">
        <f t="shared" si="5"/>
        <v>0</v>
      </c>
      <c r="K84" s="83">
        <f t="shared" si="6"/>
        <v>0</v>
      </c>
      <c r="L84" s="44"/>
      <c r="M84" s="46"/>
      <c r="N84" s="208"/>
      <c r="O84" s="44"/>
      <c r="P84" s="43"/>
      <c r="Q84" s="206"/>
      <c r="R84" s="44"/>
      <c r="S84" s="90"/>
      <c r="T84" s="46"/>
      <c r="U84" s="210"/>
      <c r="V84" s="43"/>
      <c r="W84" s="186">
        <f>IFERROR(U84*INDEX(Preisstufen[Netto],MATCH(EA_Tabelle!T84,Preisstufen[Preisstufe],0)),0)</f>
        <v>0</v>
      </c>
      <c r="X84" s="186">
        <f t="shared" si="11"/>
        <v>0</v>
      </c>
      <c r="Y84" s="47"/>
      <c r="Z84" s="211"/>
      <c r="AA84" s="212"/>
      <c r="AB84" s="193">
        <f t="shared" si="7"/>
        <v>0</v>
      </c>
      <c r="AC84" s="211">
        <f t="shared" si="8"/>
        <v>0</v>
      </c>
      <c r="AD84" s="88">
        <v>0.19</v>
      </c>
      <c r="AE84" s="195">
        <f t="shared" si="12"/>
        <v>0</v>
      </c>
      <c r="AF84" s="211">
        <f t="shared" si="13"/>
        <v>0</v>
      </c>
      <c r="AG84" s="50"/>
      <c r="AH84" s="43"/>
      <c r="AI84" s="46"/>
      <c r="AJ84" s="43"/>
      <c r="AK84" s="43"/>
      <c r="AL84" s="46"/>
      <c r="AM84" s="47"/>
      <c r="AN84" s="76">
        <f t="shared" si="9"/>
        <v>0</v>
      </c>
      <c r="AO84" s="76">
        <f t="shared" si="14"/>
        <v>0</v>
      </c>
      <c r="AP84" s="214"/>
      <c r="AQ84" s="76">
        <f t="shared" si="10"/>
        <v>0</v>
      </c>
      <c r="AR84" s="91">
        <f t="shared" si="15"/>
        <v>0</v>
      </c>
      <c r="AS84" s="184">
        <f>IF(EA_Tabelle!$AI84="Ja",EA_Tabelle!$AM84,IF(EA_Tabelle!$Y84&lt;&gt;"",EA_Tabelle!$Y84,EA_Tabelle!$U84))</f>
        <v>0</v>
      </c>
      <c r="AT84" s="76">
        <f>IF(EA_Tabelle!$AI84="Ja",EA_Tabelle!$AN84,IF(EA_Tabelle!$AC84&lt;&gt;0,EA_Tabelle!$AC84,EA_Tabelle!$W84))</f>
        <v>0</v>
      </c>
      <c r="AU84" s="91">
        <f>IF(EA_Tabelle!$AI84="Ja",EA_Tabelle!$AO84,IF(EA_Tabelle!$AF84&lt;&gt;0,EA_Tabelle!$AF84,EA_Tabelle!$X84))</f>
        <v>0</v>
      </c>
    </row>
    <row r="85" spans="1:47" s="81" customFormat="1" ht="25" customHeight="1" x14ac:dyDescent="0.3">
      <c r="A85" s="89" t="str">
        <f t="shared" ref="A85:A148" si="16">IF(B85="","",B85&amp;"_"&amp;C85)</f>
        <v>0_65</v>
      </c>
      <c r="B85" s="78">
        <f t="shared" ref="B85:B148" si="17">$S$8</f>
        <v>0</v>
      </c>
      <c r="C85" s="78">
        <f>IF(EA_Tabelle!$B695="","",COUNTIF($B$20:B84,EA_Tabelle!$B695)+1)</f>
        <v>65</v>
      </c>
      <c r="D85" s="77">
        <f t="shared" ref="D85:D148" si="18">$S$6</f>
        <v>0</v>
      </c>
      <c r="E85" s="77" t="e">
        <f>INDEX(Lieferanten[L_ID],MATCH(EA_Tabelle!$M85,Lieferanten[Lieferantenbezeichnung],0))</f>
        <v>#N/A</v>
      </c>
      <c r="F85" s="79">
        <f t="shared" ref="F85:F148" si="19">$N$6</f>
        <v>0</v>
      </c>
      <c r="G85" s="79" t="str">
        <f>IF(EA_Tabelle!$L85="","",(INDEX(BT[Ressort],MATCH(EA_Tabelle!$L85,BT[Bedarfsträger],0))))</f>
        <v/>
      </c>
      <c r="H85" s="80" t="str">
        <f>IF(EA_Tabelle!$L85="","",(INDEX(BT[BT_ID],MATCH(EA_Tabelle!$L85,BT[Bedarfsträger],0))))</f>
        <v/>
      </c>
      <c r="I85" s="82">
        <f t="shared" ref="I85:I148" si="20">$N$10</f>
        <v>0</v>
      </c>
      <c r="J85" s="82">
        <f t="shared" ref="J85:J148" si="21">$P$10</f>
        <v>0</v>
      </c>
      <c r="K85" s="83">
        <f t="shared" ref="K85:K148" si="22">$S$10</f>
        <v>0</v>
      </c>
      <c r="L85" s="44"/>
      <c r="M85" s="46"/>
      <c r="N85" s="208"/>
      <c r="O85" s="44"/>
      <c r="P85" s="43"/>
      <c r="Q85" s="206"/>
      <c r="R85" s="44"/>
      <c r="S85" s="90"/>
      <c r="T85" s="46"/>
      <c r="U85" s="210"/>
      <c r="V85" s="43"/>
      <c r="W85" s="186">
        <f>IFERROR(U85*INDEX(Preisstufen[Netto],MATCH(EA_Tabelle!T85,Preisstufen[Preisstufe],0)),0)</f>
        <v>0</v>
      </c>
      <c r="X85" s="186">
        <f t="shared" si="11"/>
        <v>0</v>
      </c>
      <c r="Y85" s="47"/>
      <c r="Z85" s="211"/>
      <c r="AA85" s="212"/>
      <c r="AB85" s="193">
        <f t="shared" ref="AB85:AB148" si="23">IFERROR(IF(Vertragstyp="Beratervertrag", W85/U85,Z85*(1-AA85)),0)</f>
        <v>0</v>
      </c>
      <c r="AC85" s="211">
        <f t="shared" ref="AC85:AC148" si="24">IF(Vertragstyp="Beratervertrag", W85,Y85*AB85)</f>
        <v>0</v>
      </c>
      <c r="AD85" s="88">
        <v>0.19</v>
      </c>
      <c r="AE85" s="195">
        <f t="shared" si="12"/>
        <v>0</v>
      </c>
      <c r="AF85" s="211">
        <f t="shared" si="13"/>
        <v>0</v>
      </c>
      <c r="AG85" s="50"/>
      <c r="AH85" s="43"/>
      <c r="AI85" s="46"/>
      <c r="AJ85" s="43"/>
      <c r="AK85" s="43"/>
      <c r="AL85" s="46"/>
      <c r="AM85" s="47"/>
      <c r="AN85" s="76">
        <f t="shared" ref="AN85:AN148" si="25">AM85*AB85</f>
        <v>0</v>
      </c>
      <c r="AO85" s="76">
        <f t="shared" si="14"/>
        <v>0</v>
      </c>
      <c r="AP85" s="214"/>
      <c r="AQ85" s="76">
        <f t="shared" ref="AQ85:AQ148" si="26">AN85*(1-AP85)</f>
        <v>0</v>
      </c>
      <c r="AR85" s="91">
        <f t="shared" si="15"/>
        <v>0</v>
      </c>
      <c r="AS85" s="184">
        <f>IF(EA_Tabelle!$AI85="Ja",EA_Tabelle!$AM85,IF(EA_Tabelle!$Y85&lt;&gt;"",EA_Tabelle!$Y85,EA_Tabelle!$U85))</f>
        <v>0</v>
      </c>
      <c r="AT85" s="76">
        <f>IF(EA_Tabelle!$AI85="Ja",EA_Tabelle!$AN85,IF(EA_Tabelle!$AC85&lt;&gt;0,EA_Tabelle!$AC85,EA_Tabelle!$W85))</f>
        <v>0</v>
      </c>
      <c r="AU85" s="91">
        <f>IF(EA_Tabelle!$AI85="Ja",EA_Tabelle!$AO85,IF(EA_Tabelle!$AF85&lt;&gt;0,EA_Tabelle!$AF85,EA_Tabelle!$X85))</f>
        <v>0</v>
      </c>
    </row>
    <row r="86" spans="1:47" s="81" customFormat="1" ht="25" customHeight="1" x14ac:dyDescent="0.3">
      <c r="A86" s="89" t="str">
        <f t="shared" si="16"/>
        <v>0_66</v>
      </c>
      <c r="B86" s="78">
        <f t="shared" si="17"/>
        <v>0</v>
      </c>
      <c r="C86" s="78">
        <f>IF(EA_Tabelle!$B555="","",COUNTIF($B$20:B85,EA_Tabelle!$B555)+1)</f>
        <v>66</v>
      </c>
      <c r="D86" s="77">
        <f t="shared" si="18"/>
        <v>0</v>
      </c>
      <c r="E86" s="77" t="e">
        <f>INDEX(Lieferanten[L_ID],MATCH(EA_Tabelle!$M86,Lieferanten[Lieferantenbezeichnung],0))</f>
        <v>#N/A</v>
      </c>
      <c r="F86" s="79">
        <f t="shared" si="19"/>
        <v>0</v>
      </c>
      <c r="G86" s="79" t="str">
        <f>IF(EA_Tabelle!$L86="","",(INDEX(BT[Ressort],MATCH(EA_Tabelle!$L86,BT[Bedarfsträger],0))))</f>
        <v/>
      </c>
      <c r="H86" s="80" t="str">
        <f>IF(EA_Tabelle!$L86="","",(INDEX(BT[BT_ID],MATCH(EA_Tabelle!$L86,BT[Bedarfsträger],0))))</f>
        <v/>
      </c>
      <c r="I86" s="82">
        <f t="shared" si="20"/>
        <v>0</v>
      </c>
      <c r="J86" s="82">
        <f t="shared" si="21"/>
        <v>0</v>
      </c>
      <c r="K86" s="83">
        <f t="shared" si="22"/>
        <v>0</v>
      </c>
      <c r="L86" s="44"/>
      <c r="M86" s="46"/>
      <c r="N86" s="208"/>
      <c r="O86" s="44"/>
      <c r="P86" s="43"/>
      <c r="Q86" s="206"/>
      <c r="R86" s="44"/>
      <c r="S86" s="90"/>
      <c r="T86" s="46"/>
      <c r="U86" s="210"/>
      <c r="V86" s="43"/>
      <c r="W86" s="186">
        <f>IFERROR(U86*INDEX(Preisstufen[Netto],MATCH(EA_Tabelle!T86,Preisstufen[Preisstufe],0)),0)</f>
        <v>0</v>
      </c>
      <c r="X86" s="186">
        <f t="shared" ref="X86:X149" si="27">W86*(1+AD86)</f>
        <v>0</v>
      </c>
      <c r="Y86" s="47"/>
      <c r="Z86" s="211"/>
      <c r="AA86" s="212"/>
      <c r="AB86" s="193">
        <f t="shared" si="23"/>
        <v>0</v>
      </c>
      <c r="AC86" s="211">
        <f t="shared" si="24"/>
        <v>0</v>
      </c>
      <c r="AD86" s="88">
        <v>0.19</v>
      </c>
      <c r="AE86" s="195">
        <f t="shared" ref="AE86:AE149" si="28">AB86*(1+AD86)</f>
        <v>0</v>
      </c>
      <c r="AF86" s="211">
        <f t="shared" ref="AF86:AF149" si="29">AC86*(1+AD86)</f>
        <v>0</v>
      </c>
      <c r="AG86" s="50"/>
      <c r="AH86" s="43"/>
      <c r="AI86" s="46"/>
      <c r="AJ86" s="43"/>
      <c r="AK86" s="43"/>
      <c r="AL86" s="46"/>
      <c r="AM86" s="47"/>
      <c r="AN86" s="76">
        <f t="shared" si="25"/>
        <v>0</v>
      </c>
      <c r="AO86" s="76">
        <f t="shared" ref="AO86:AO149" si="30">AN86*(1+AD86)</f>
        <v>0</v>
      </c>
      <c r="AP86" s="214"/>
      <c r="AQ86" s="76">
        <f t="shared" si="26"/>
        <v>0</v>
      </c>
      <c r="AR86" s="91">
        <f t="shared" ref="AR86:AR149" si="31">AQ86*(1+AD86)</f>
        <v>0</v>
      </c>
      <c r="AS86" s="184">
        <f>IF(EA_Tabelle!$AI86="Ja",EA_Tabelle!$AM86,IF(EA_Tabelle!$Y86&lt;&gt;"",EA_Tabelle!$Y86,EA_Tabelle!$U86))</f>
        <v>0</v>
      </c>
      <c r="AT86" s="76">
        <f>IF(EA_Tabelle!$AI86="Ja",EA_Tabelle!$AN86,IF(EA_Tabelle!$AC86&lt;&gt;0,EA_Tabelle!$AC86,EA_Tabelle!$W86))</f>
        <v>0</v>
      </c>
      <c r="AU86" s="91">
        <f>IF(EA_Tabelle!$AI86="Ja",EA_Tabelle!$AO86,IF(EA_Tabelle!$AF86&lt;&gt;0,EA_Tabelle!$AF86,EA_Tabelle!$X86))</f>
        <v>0</v>
      </c>
    </row>
    <row r="87" spans="1:47" s="81" customFormat="1" ht="25" customHeight="1" x14ac:dyDescent="0.3">
      <c r="A87" s="89" t="str">
        <f t="shared" si="16"/>
        <v>0_67</v>
      </c>
      <c r="B87" s="78">
        <f t="shared" si="17"/>
        <v>0</v>
      </c>
      <c r="C87" s="78">
        <f>IF(EA_Tabelle!$B370="","",COUNTIF($B$20:B86,EA_Tabelle!$B370)+1)</f>
        <v>67</v>
      </c>
      <c r="D87" s="77">
        <f t="shared" si="18"/>
        <v>0</v>
      </c>
      <c r="E87" s="77" t="e">
        <f>INDEX(Lieferanten[L_ID],MATCH(EA_Tabelle!$M87,Lieferanten[Lieferantenbezeichnung],0))</f>
        <v>#N/A</v>
      </c>
      <c r="F87" s="79">
        <f t="shared" si="19"/>
        <v>0</v>
      </c>
      <c r="G87" s="79" t="str">
        <f>IF(EA_Tabelle!$L87="","",(INDEX(BT[Ressort],MATCH(EA_Tabelle!$L87,BT[Bedarfsträger],0))))</f>
        <v/>
      </c>
      <c r="H87" s="80" t="str">
        <f>IF(EA_Tabelle!$L87="","",(INDEX(BT[BT_ID],MATCH(EA_Tabelle!$L87,BT[Bedarfsträger],0))))</f>
        <v/>
      </c>
      <c r="I87" s="82">
        <f t="shared" si="20"/>
        <v>0</v>
      </c>
      <c r="J87" s="82">
        <f t="shared" si="21"/>
        <v>0</v>
      </c>
      <c r="K87" s="83">
        <f t="shared" si="22"/>
        <v>0</v>
      </c>
      <c r="L87" s="44"/>
      <c r="M87" s="46"/>
      <c r="N87" s="208"/>
      <c r="O87" s="44"/>
      <c r="P87" s="43"/>
      <c r="Q87" s="206"/>
      <c r="R87" s="44"/>
      <c r="S87" s="90"/>
      <c r="T87" s="46"/>
      <c r="U87" s="210"/>
      <c r="V87" s="43"/>
      <c r="W87" s="186">
        <f>IFERROR(U87*INDEX(Preisstufen[Netto],MATCH(EA_Tabelle!T87,Preisstufen[Preisstufe],0)),0)</f>
        <v>0</v>
      </c>
      <c r="X87" s="186">
        <f t="shared" si="27"/>
        <v>0</v>
      </c>
      <c r="Y87" s="47"/>
      <c r="Z87" s="211"/>
      <c r="AA87" s="212"/>
      <c r="AB87" s="193">
        <f t="shared" si="23"/>
        <v>0</v>
      </c>
      <c r="AC87" s="211">
        <f t="shared" si="24"/>
        <v>0</v>
      </c>
      <c r="AD87" s="88">
        <v>0.19</v>
      </c>
      <c r="AE87" s="195">
        <f t="shared" si="28"/>
        <v>0</v>
      </c>
      <c r="AF87" s="211">
        <f t="shared" si="29"/>
        <v>0</v>
      </c>
      <c r="AG87" s="50"/>
      <c r="AH87" s="43"/>
      <c r="AI87" s="46"/>
      <c r="AJ87" s="43"/>
      <c r="AK87" s="43"/>
      <c r="AL87" s="46"/>
      <c r="AM87" s="47"/>
      <c r="AN87" s="76">
        <f t="shared" si="25"/>
        <v>0</v>
      </c>
      <c r="AO87" s="76">
        <f t="shared" si="30"/>
        <v>0</v>
      </c>
      <c r="AP87" s="214"/>
      <c r="AQ87" s="76">
        <f t="shared" si="26"/>
        <v>0</v>
      </c>
      <c r="AR87" s="91">
        <f t="shared" si="31"/>
        <v>0</v>
      </c>
      <c r="AS87" s="184">
        <f>IF(EA_Tabelle!$AI87="Ja",EA_Tabelle!$AM87,IF(EA_Tabelle!$Y87&lt;&gt;"",EA_Tabelle!$Y87,EA_Tabelle!$U87))</f>
        <v>0</v>
      </c>
      <c r="AT87" s="76">
        <f>IF(EA_Tabelle!$AI87="Ja",EA_Tabelle!$AN87,IF(EA_Tabelle!$AC87&lt;&gt;0,EA_Tabelle!$AC87,EA_Tabelle!$W87))</f>
        <v>0</v>
      </c>
      <c r="AU87" s="91">
        <f>IF(EA_Tabelle!$AI87="Ja",EA_Tabelle!$AO87,IF(EA_Tabelle!$AF87&lt;&gt;0,EA_Tabelle!$AF87,EA_Tabelle!$X87))</f>
        <v>0</v>
      </c>
    </row>
    <row r="88" spans="1:47" s="81" customFormat="1" ht="25" customHeight="1" x14ac:dyDescent="0.3">
      <c r="A88" s="89" t="str">
        <f t="shared" si="16"/>
        <v>0_68</v>
      </c>
      <c r="B88" s="78">
        <f t="shared" si="17"/>
        <v>0</v>
      </c>
      <c r="C88" s="78">
        <f>IF(EA_Tabelle!$B602="","",COUNTIF($B$20:B87,EA_Tabelle!$B602)+1)</f>
        <v>68</v>
      </c>
      <c r="D88" s="77">
        <f t="shared" si="18"/>
        <v>0</v>
      </c>
      <c r="E88" s="77" t="e">
        <f>INDEX(Lieferanten[L_ID],MATCH(EA_Tabelle!$M88,Lieferanten[Lieferantenbezeichnung],0))</f>
        <v>#N/A</v>
      </c>
      <c r="F88" s="79">
        <f t="shared" si="19"/>
        <v>0</v>
      </c>
      <c r="G88" s="79" t="str">
        <f>IF(EA_Tabelle!$L88="","",(INDEX(BT[Ressort],MATCH(EA_Tabelle!$L88,BT[Bedarfsträger],0))))</f>
        <v/>
      </c>
      <c r="H88" s="80" t="str">
        <f>IF(EA_Tabelle!$L88="","",(INDEX(BT[BT_ID],MATCH(EA_Tabelle!$L88,BT[Bedarfsträger],0))))</f>
        <v/>
      </c>
      <c r="I88" s="82">
        <f t="shared" si="20"/>
        <v>0</v>
      </c>
      <c r="J88" s="82">
        <f t="shared" si="21"/>
        <v>0</v>
      </c>
      <c r="K88" s="83">
        <f t="shared" si="22"/>
        <v>0</v>
      </c>
      <c r="L88" s="44"/>
      <c r="M88" s="46"/>
      <c r="N88" s="208"/>
      <c r="O88" s="44"/>
      <c r="P88" s="43"/>
      <c r="Q88" s="206"/>
      <c r="R88" s="44"/>
      <c r="S88" s="90"/>
      <c r="T88" s="46"/>
      <c r="U88" s="210"/>
      <c r="V88" s="43"/>
      <c r="W88" s="186">
        <f>IFERROR(U88*INDEX(Preisstufen[Netto],MATCH(EA_Tabelle!T88,Preisstufen[Preisstufe],0)),0)</f>
        <v>0</v>
      </c>
      <c r="X88" s="186">
        <f t="shared" si="27"/>
        <v>0</v>
      </c>
      <c r="Y88" s="47"/>
      <c r="Z88" s="211"/>
      <c r="AA88" s="212"/>
      <c r="AB88" s="193">
        <f t="shared" si="23"/>
        <v>0</v>
      </c>
      <c r="AC88" s="211">
        <f t="shared" si="24"/>
        <v>0</v>
      </c>
      <c r="AD88" s="88">
        <v>0.19</v>
      </c>
      <c r="AE88" s="195">
        <f t="shared" si="28"/>
        <v>0</v>
      </c>
      <c r="AF88" s="211">
        <f t="shared" si="29"/>
        <v>0</v>
      </c>
      <c r="AG88" s="50"/>
      <c r="AH88" s="43"/>
      <c r="AI88" s="46"/>
      <c r="AJ88" s="43"/>
      <c r="AK88" s="43"/>
      <c r="AL88" s="46"/>
      <c r="AM88" s="47"/>
      <c r="AN88" s="76">
        <f t="shared" si="25"/>
        <v>0</v>
      </c>
      <c r="AO88" s="76">
        <f t="shared" si="30"/>
        <v>0</v>
      </c>
      <c r="AP88" s="214"/>
      <c r="AQ88" s="76">
        <f t="shared" si="26"/>
        <v>0</v>
      </c>
      <c r="AR88" s="91">
        <f t="shared" si="31"/>
        <v>0</v>
      </c>
      <c r="AS88" s="184">
        <f>IF(EA_Tabelle!$AI88="Ja",EA_Tabelle!$AM88,IF(EA_Tabelle!$Y88&lt;&gt;"",EA_Tabelle!$Y88,EA_Tabelle!$U88))</f>
        <v>0</v>
      </c>
      <c r="AT88" s="76">
        <f>IF(EA_Tabelle!$AI88="Ja",EA_Tabelle!$AN88,IF(EA_Tabelle!$AC88&lt;&gt;0,EA_Tabelle!$AC88,EA_Tabelle!$W88))</f>
        <v>0</v>
      </c>
      <c r="AU88" s="91">
        <f>IF(EA_Tabelle!$AI88="Ja",EA_Tabelle!$AO88,IF(EA_Tabelle!$AF88&lt;&gt;0,EA_Tabelle!$AF88,EA_Tabelle!$X88))</f>
        <v>0</v>
      </c>
    </row>
    <row r="89" spans="1:47" s="81" customFormat="1" ht="25" customHeight="1" x14ac:dyDescent="0.3">
      <c r="A89" s="89" t="str">
        <f t="shared" si="16"/>
        <v>0_69</v>
      </c>
      <c r="B89" s="78">
        <f t="shared" si="17"/>
        <v>0</v>
      </c>
      <c r="C89" s="78">
        <f>IF(EA_Tabelle!$B350="","",COUNTIF($B$20:B88,EA_Tabelle!$B350)+1)</f>
        <v>69</v>
      </c>
      <c r="D89" s="77">
        <f t="shared" si="18"/>
        <v>0</v>
      </c>
      <c r="E89" s="77" t="e">
        <f>INDEX(Lieferanten[L_ID],MATCH(EA_Tabelle!$M89,Lieferanten[Lieferantenbezeichnung],0))</f>
        <v>#N/A</v>
      </c>
      <c r="F89" s="79">
        <f t="shared" si="19"/>
        <v>0</v>
      </c>
      <c r="G89" s="79" t="str">
        <f>IF(EA_Tabelle!$L89="","",(INDEX(BT[Ressort],MATCH(EA_Tabelle!$L89,BT[Bedarfsträger],0))))</f>
        <v/>
      </c>
      <c r="H89" s="80" t="str">
        <f>IF(EA_Tabelle!$L89="","",(INDEX(BT[BT_ID],MATCH(EA_Tabelle!$L89,BT[Bedarfsträger],0))))</f>
        <v/>
      </c>
      <c r="I89" s="82">
        <f t="shared" si="20"/>
        <v>0</v>
      </c>
      <c r="J89" s="82">
        <f t="shared" si="21"/>
        <v>0</v>
      </c>
      <c r="K89" s="83">
        <f t="shared" si="22"/>
        <v>0</v>
      </c>
      <c r="L89" s="44"/>
      <c r="M89" s="46"/>
      <c r="N89" s="208"/>
      <c r="O89" s="44"/>
      <c r="P89" s="43"/>
      <c r="Q89" s="206"/>
      <c r="R89" s="44"/>
      <c r="S89" s="90"/>
      <c r="T89" s="46"/>
      <c r="U89" s="210"/>
      <c r="V89" s="43"/>
      <c r="W89" s="186">
        <f>IFERROR(U89*INDEX(Preisstufen[Netto],MATCH(EA_Tabelle!T89,Preisstufen[Preisstufe],0)),0)</f>
        <v>0</v>
      </c>
      <c r="X89" s="186">
        <f t="shared" si="27"/>
        <v>0</v>
      </c>
      <c r="Y89" s="47"/>
      <c r="Z89" s="211"/>
      <c r="AA89" s="212"/>
      <c r="AB89" s="193">
        <f t="shared" si="23"/>
        <v>0</v>
      </c>
      <c r="AC89" s="211">
        <f t="shared" si="24"/>
        <v>0</v>
      </c>
      <c r="AD89" s="88">
        <v>0.19</v>
      </c>
      <c r="AE89" s="195">
        <f t="shared" si="28"/>
        <v>0</v>
      </c>
      <c r="AF89" s="211">
        <f t="shared" si="29"/>
        <v>0</v>
      </c>
      <c r="AG89" s="50"/>
      <c r="AH89" s="43"/>
      <c r="AI89" s="46"/>
      <c r="AJ89" s="43"/>
      <c r="AK89" s="43"/>
      <c r="AL89" s="46"/>
      <c r="AM89" s="47"/>
      <c r="AN89" s="76">
        <f t="shared" si="25"/>
        <v>0</v>
      </c>
      <c r="AO89" s="76">
        <f t="shared" si="30"/>
        <v>0</v>
      </c>
      <c r="AP89" s="214"/>
      <c r="AQ89" s="76">
        <f t="shared" si="26"/>
        <v>0</v>
      </c>
      <c r="AR89" s="91">
        <f t="shared" si="31"/>
        <v>0</v>
      </c>
      <c r="AS89" s="184">
        <f>IF(EA_Tabelle!$AI89="Ja",EA_Tabelle!$AM89,IF(EA_Tabelle!$Y89&lt;&gt;"",EA_Tabelle!$Y89,EA_Tabelle!$U89))</f>
        <v>0</v>
      </c>
      <c r="AT89" s="76">
        <f>IF(EA_Tabelle!$AI89="Ja",EA_Tabelle!$AN89,IF(EA_Tabelle!$AC89&lt;&gt;0,EA_Tabelle!$AC89,EA_Tabelle!$W89))</f>
        <v>0</v>
      </c>
      <c r="AU89" s="91">
        <f>IF(EA_Tabelle!$AI89="Ja",EA_Tabelle!$AO89,IF(EA_Tabelle!$AF89&lt;&gt;0,EA_Tabelle!$AF89,EA_Tabelle!$X89))</f>
        <v>0</v>
      </c>
    </row>
    <row r="90" spans="1:47" s="81" customFormat="1" ht="25" customHeight="1" x14ac:dyDescent="0.3">
      <c r="A90" s="89" t="str">
        <f t="shared" si="16"/>
        <v>0_70</v>
      </c>
      <c r="B90" s="78">
        <f t="shared" si="17"/>
        <v>0</v>
      </c>
      <c r="C90" s="78">
        <f>IF(EA_Tabelle!$B631="","",COUNTIF($B$20:B89,EA_Tabelle!$B631)+1)</f>
        <v>70</v>
      </c>
      <c r="D90" s="77">
        <f t="shared" si="18"/>
        <v>0</v>
      </c>
      <c r="E90" s="77" t="e">
        <f>INDEX(Lieferanten[L_ID],MATCH(EA_Tabelle!$M90,Lieferanten[Lieferantenbezeichnung],0))</f>
        <v>#N/A</v>
      </c>
      <c r="F90" s="79">
        <f t="shared" si="19"/>
        <v>0</v>
      </c>
      <c r="G90" s="79" t="str">
        <f>IF(EA_Tabelle!$L90="","",(INDEX(BT[Ressort],MATCH(EA_Tabelle!$L90,BT[Bedarfsträger],0))))</f>
        <v/>
      </c>
      <c r="H90" s="80" t="str">
        <f>IF(EA_Tabelle!$L90="","",(INDEX(BT[BT_ID],MATCH(EA_Tabelle!$L90,BT[Bedarfsträger],0))))</f>
        <v/>
      </c>
      <c r="I90" s="82">
        <f t="shared" si="20"/>
        <v>0</v>
      </c>
      <c r="J90" s="82">
        <f t="shared" si="21"/>
        <v>0</v>
      </c>
      <c r="K90" s="83">
        <f t="shared" si="22"/>
        <v>0</v>
      </c>
      <c r="L90" s="44"/>
      <c r="M90" s="46"/>
      <c r="N90" s="208"/>
      <c r="O90" s="44"/>
      <c r="P90" s="43"/>
      <c r="Q90" s="206"/>
      <c r="R90" s="44"/>
      <c r="S90" s="90"/>
      <c r="T90" s="46"/>
      <c r="U90" s="210"/>
      <c r="V90" s="43"/>
      <c r="W90" s="186">
        <f>IFERROR(U90*INDEX(Preisstufen[Netto],MATCH(EA_Tabelle!T90,Preisstufen[Preisstufe],0)),0)</f>
        <v>0</v>
      </c>
      <c r="X90" s="186">
        <f t="shared" si="27"/>
        <v>0</v>
      </c>
      <c r="Y90" s="47"/>
      <c r="Z90" s="211"/>
      <c r="AA90" s="212"/>
      <c r="AB90" s="193">
        <f t="shared" si="23"/>
        <v>0</v>
      </c>
      <c r="AC90" s="211">
        <f t="shared" si="24"/>
        <v>0</v>
      </c>
      <c r="AD90" s="88">
        <v>0.19</v>
      </c>
      <c r="AE90" s="195">
        <f t="shared" si="28"/>
        <v>0</v>
      </c>
      <c r="AF90" s="211">
        <f t="shared" si="29"/>
        <v>0</v>
      </c>
      <c r="AG90" s="50"/>
      <c r="AH90" s="43"/>
      <c r="AI90" s="46"/>
      <c r="AJ90" s="43"/>
      <c r="AK90" s="43"/>
      <c r="AL90" s="46"/>
      <c r="AM90" s="47"/>
      <c r="AN90" s="76">
        <f t="shared" si="25"/>
        <v>0</v>
      </c>
      <c r="AO90" s="76">
        <f t="shared" si="30"/>
        <v>0</v>
      </c>
      <c r="AP90" s="214"/>
      <c r="AQ90" s="76">
        <f t="shared" si="26"/>
        <v>0</v>
      </c>
      <c r="AR90" s="91">
        <f t="shared" si="31"/>
        <v>0</v>
      </c>
      <c r="AS90" s="184">
        <f>IF(EA_Tabelle!$AI90="Ja",EA_Tabelle!$AM90,IF(EA_Tabelle!$Y90&lt;&gt;"",EA_Tabelle!$Y90,EA_Tabelle!$U90))</f>
        <v>0</v>
      </c>
      <c r="AT90" s="76">
        <f>IF(EA_Tabelle!$AI90="Ja",EA_Tabelle!$AN90,IF(EA_Tabelle!$AC90&lt;&gt;0,EA_Tabelle!$AC90,EA_Tabelle!$W90))</f>
        <v>0</v>
      </c>
      <c r="AU90" s="91">
        <f>IF(EA_Tabelle!$AI90="Ja",EA_Tabelle!$AO90,IF(EA_Tabelle!$AF90&lt;&gt;0,EA_Tabelle!$AF90,EA_Tabelle!$X90))</f>
        <v>0</v>
      </c>
    </row>
    <row r="91" spans="1:47" s="81" customFormat="1" ht="25" customHeight="1" x14ac:dyDescent="0.3">
      <c r="A91" s="89" t="str">
        <f t="shared" si="16"/>
        <v>0_71</v>
      </c>
      <c r="B91" s="78">
        <f t="shared" si="17"/>
        <v>0</v>
      </c>
      <c r="C91" s="78">
        <f>IF(EA_Tabelle!$B399="","",COUNTIF($B$20:B90,EA_Tabelle!$B399)+1)</f>
        <v>71</v>
      </c>
      <c r="D91" s="77">
        <f t="shared" si="18"/>
        <v>0</v>
      </c>
      <c r="E91" s="77" t="e">
        <f>INDEX(Lieferanten[L_ID],MATCH(EA_Tabelle!$M91,Lieferanten[Lieferantenbezeichnung],0))</f>
        <v>#N/A</v>
      </c>
      <c r="F91" s="79">
        <f t="shared" si="19"/>
        <v>0</v>
      </c>
      <c r="G91" s="79" t="str">
        <f>IF(EA_Tabelle!$L91="","",(INDEX(BT[Ressort],MATCH(EA_Tabelle!$L91,BT[Bedarfsträger],0))))</f>
        <v/>
      </c>
      <c r="H91" s="80" t="str">
        <f>IF(EA_Tabelle!$L91="","",(INDEX(BT[BT_ID],MATCH(EA_Tabelle!$L91,BT[Bedarfsträger],0))))</f>
        <v/>
      </c>
      <c r="I91" s="82">
        <f t="shared" si="20"/>
        <v>0</v>
      </c>
      <c r="J91" s="82">
        <f t="shared" si="21"/>
        <v>0</v>
      </c>
      <c r="K91" s="83">
        <f t="shared" si="22"/>
        <v>0</v>
      </c>
      <c r="L91" s="44"/>
      <c r="M91" s="46"/>
      <c r="N91" s="208"/>
      <c r="O91" s="44"/>
      <c r="P91" s="43"/>
      <c r="Q91" s="206"/>
      <c r="R91" s="44"/>
      <c r="S91" s="90"/>
      <c r="T91" s="46"/>
      <c r="U91" s="210"/>
      <c r="V91" s="43"/>
      <c r="W91" s="186">
        <f>IFERROR(U91*INDEX(Preisstufen[Netto],MATCH(EA_Tabelle!T91,Preisstufen[Preisstufe],0)),0)</f>
        <v>0</v>
      </c>
      <c r="X91" s="186">
        <f t="shared" si="27"/>
        <v>0</v>
      </c>
      <c r="Y91" s="47"/>
      <c r="Z91" s="211"/>
      <c r="AA91" s="212"/>
      <c r="AB91" s="193">
        <f t="shared" si="23"/>
        <v>0</v>
      </c>
      <c r="AC91" s="211">
        <f t="shared" si="24"/>
        <v>0</v>
      </c>
      <c r="AD91" s="88">
        <v>0.19</v>
      </c>
      <c r="AE91" s="195">
        <f t="shared" si="28"/>
        <v>0</v>
      </c>
      <c r="AF91" s="211">
        <f t="shared" si="29"/>
        <v>0</v>
      </c>
      <c r="AG91" s="50"/>
      <c r="AH91" s="43"/>
      <c r="AI91" s="46"/>
      <c r="AJ91" s="43"/>
      <c r="AK91" s="43"/>
      <c r="AL91" s="46"/>
      <c r="AM91" s="47"/>
      <c r="AN91" s="76">
        <f t="shared" si="25"/>
        <v>0</v>
      </c>
      <c r="AO91" s="76">
        <f t="shared" si="30"/>
        <v>0</v>
      </c>
      <c r="AP91" s="214"/>
      <c r="AQ91" s="76">
        <f t="shared" si="26"/>
        <v>0</v>
      </c>
      <c r="AR91" s="91">
        <f t="shared" si="31"/>
        <v>0</v>
      </c>
      <c r="AS91" s="184">
        <f>IF(EA_Tabelle!$AI91="Ja",EA_Tabelle!$AM91,IF(EA_Tabelle!$Y91&lt;&gt;"",EA_Tabelle!$Y91,EA_Tabelle!$U91))</f>
        <v>0</v>
      </c>
      <c r="AT91" s="76">
        <f>IF(EA_Tabelle!$AI91="Ja",EA_Tabelle!$AN91,IF(EA_Tabelle!$AC91&lt;&gt;0,EA_Tabelle!$AC91,EA_Tabelle!$W91))</f>
        <v>0</v>
      </c>
      <c r="AU91" s="91">
        <f>IF(EA_Tabelle!$AI91="Ja",EA_Tabelle!$AO91,IF(EA_Tabelle!$AF91&lt;&gt;0,EA_Tabelle!$AF91,EA_Tabelle!$X91))</f>
        <v>0</v>
      </c>
    </row>
    <row r="92" spans="1:47" s="81" customFormat="1" ht="25" customHeight="1" x14ac:dyDescent="0.3">
      <c r="A92" s="89" t="str">
        <f t="shared" si="16"/>
        <v>0_72</v>
      </c>
      <c r="B92" s="78">
        <f t="shared" si="17"/>
        <v>0</v>
      </c>
      <c r="C92" s="78">
        <f>IF(EA_Tabelle!$B400="","",COUNTIF($B$20:B91,EA_Tabelle!$B400)+1)</f>
        <v>72</v>
      </c>
      <c r="D92" s="77">
        <f t="shared" si="18"/>
        <v>0</v>
      </c>
      <c r="E92" s="77" t="e">
        <f>INDEX(Lieferanten[L_ID],MATCH(EA_Tabelle!$M92,Lieferanten[Lieferantenbezeichnung],0))</f>
        <v>#N/A</v>
      </c>
      <c r="F92" s="79">
        <f t="shared" si="19"/>
        <v>0</v>
      </c>
      <c r="G92" s="79" t="str">
        <f>IF(EA_Tabelle!$L92="","",(INDEX(BT[Ressort],MATCH(EA_Tabelle!$L92,BT[Bedarfsträger],0))))</f>
        <v/>
      </c>
      <c r="H92" s="80" t="str">
        <f>IF(EA_Tabelle!$L92="","",(INDEX(BT[BT_ID],MATCH(EA_Tabelle!$L92,BT[Bedarfsträger],0))))</f>
        <v/>
      </c>
      <c r="I92" s="82">
        <f t="shared" si="20"/>
        <v>0</v>
      </c>
      <c r="J92" s="82">
        <f t="shared" si="21"/>
        <v>0</v>
      </c>
      <c r="K92" s="83">
        <f t="shared" si="22"/>
        <v>0</v>
      </c>
      <c r="L92" s="44"/>
      <c r="M92" s="46"/>
      <c r="N92" s="208"/>
      <c r="O92" s="44"/>
      <c r="P92" s="43"/>
      <c r="Q92" s="206"/>
      <c r="R92" s="44"/>
      <c r="S92" s="90"/>
      <c r="T92" s="46"/>
      <c r="U92" s="210"/>
      <c r="V92" s="43"/>
      <c r="W92" s="186">
        <f>IFERROR(U92*INDEX(Preisstufen[Netto],MATCH(EA_Tabelle!T92,Preisstufen[Preisstufe],0)),0)</f>
        <v>0</v>
      </c>
      <c r="X92" s="186">
        <f t="shared" si="27"/>
        <v>0</v>
      </c>
      <c r="Y92" s="47"/>
      <c r="Z92" s="211"/>
      <c r="AA92" s="212"/>
      <c r="AB92" s="193">
        <f t="shared" si="23"/>
        <v>0</v>
      </c>
      <c r="AC92" s="211">
        <f t="shared" si="24"/>
        <v>0</v>
      </c>
      <c r="AD92" s="88">
        <v>0.19</v>
      </c>
      <c r="AE92" s="195">
        <f t="shared" si="28"/>
        <v>0</v>
      </c>
      <c r="AF92" s="211">
        <f t="shared" si="29"/>
        <v>0</v>
      </c>
      <c r="AG92" s="50"/>
      <c r="AH92" s="43"/>
      <c r="AI92" s="46"/>
      <c r="AJ92" s="43"/>
      <c r="AK92" s="43"/>
      <c r="AL92" s="46"/>
      <c r="AM92" s="47"/>
      <c r="AN92" s="76">
        <f t="shared" si="25"/>
        <v>0</v>
      </c>
      <c r="AO92" s="76">
        <f t="shared" si="30"/>
        <v>0</v>
      </c>
      <c r="AP92" s="214"/>
      <c r="AQ92" s="76">
        <f t="shared" si="26"/>
        <v>0</v>
      </c>
      <c r="AR92" s="91">
        <f t="shared" si="31"/>
        <v>0</v>
      </c>
      <c r="AS92" s="184">
        <f>IF(EA_Tabelle!$AI92="Ja",EA_Tabelle!$AM92,IF(EA_Tabelle!$Y92&lt;&gt;"",EA_Tabelle!$Y92,EA_Tabelle!$U92))</f>
        <v>0</v>
      </c>
      <c r="AT92" s="76">
        <f>IF(EA_Tabelle!$AI92="Ja",EA_Tabelle!$AN92,IF(EA_Tabelle!$AC92&lt;&gt;0,EA_Tabelle!$AC92,EA_Tabelle!$W92))</f>
        <v>0</v>
      </c>
      <c r="AU92" s="91">
        <f>IF(EA_Tabelle!$AI92="Ja",EA_Tabelle!$AO92,IF(EA_Tabelle!$AF92&lt;&gt;0,EA_Tabelle!$AF92,EA_Tabelle!$X92))</f>
        <v>0</v>
      </c>
    </row>
    <row r="93" spans="1:47" s="81" customFormat="1" ht="25" customHeight="1" x14ac:dyDescent="0.3">
      <c r="A93" s="89" t="str">
        <f t="shared" si="16"/>
        <v>0_73</v>
      </c>
      <c r="B93" s="78">
        <f t="shared" si="17"/>
        <v>0</v>
      </c>
      <c r="C93" s="78">
        <f>IF(EA_Tabelle!$B507="","",COUNTIF($B$20:B92,EA_Tabelle!$B507)+1)</f>
        <v>73</v>
      </c>
      <c r="D93" s="77">
        <f t="shared" si="18"/>
        <v>0</v>
      </c>
      <c r="E93" s="77" t="e">
        <f>INDEX(Lieferanten[L_ID],MATCH(EA_Tabelle!$M93,Lieferanten[Lieferantenbezeichnung],0))</f>
        <v>#N/A</v>
      </c>
      <c r="F93" s="79">
        <f t="shared" si="19"/>
        <v>0</v>
      </c>
      <c r="G93" s="79" t="str">
        <f>IF(EA_Tabelle!$L93="","",(INDEX(BT[Ressort],MATCH(EA_Tabelle!$L93,BT[Bedarfsträger],0))))</f>
        <v/>
      </c>
      <c r="H93" s="80" t="str">
        <f>IF(EA_Tabelle!$L93="","",(INDEX(BT[BT_ID],MATCH(EA_Tabelle!$L93,BT[Bedarfsträger],0))))</f>
        <v/>
      </c>
      <c r="I93" s="82">
        <f t="shared" si="20"/>
        <v>0</v>
      </c>
      <c r="J93" s="82">
        <f t="shared" si="21"/>
        <v>0</v>
      </c>
      <c r="K93" s="83">
        <f t="shared" si="22"/>
        <v>0</v>
      </c>
      <c r="L93" s="44"/>
      <c r="M93" s="46"/>
      <c r="N93" s="208"/>
      <c r="O93" s="44"/>
      <c r="P93" s="43"/>
      <c r="Q93" s="206"/>
      <c r="R93" s="44"/>
      <c r="S93" s="90"/>
      <c r="T93" s="46"/>
      <c r="U93" s="210"/>
      <c r="V93" s="43"/>
      <c r="W93" s="186">
        <f>IFERROR(U93*INDEX(Preisstufen[Netto],MATCH(EA_Tabelle!T93,Preisstufen[Preisstufe],0)),0)</f>
        <v>0</v>
      </c>
      <c r="X93" s="186">
        <f t="shared" si="27"/>
        <v>0</v>
      </c>
      <c r="Y93" s="47"/>
      <c r="Z93" s="211"/>
      <c r="AA93" s="212"/>
      <c r="AB93" s="193">
        <f t="shared" si="23"/>
        <v>0</v>
      </c>
      <c r="AC93" s="211">
        <f t="shared" si="24"/>
        <v>0</v>
      </c>
      <c r="AD93" s="88">
        <v>0.19</v>
      </c>
      <c r="AE93" s="195">
        <f t="shared" si="28"/>
        <v>0</v>
      </c>
      <c r="AF93" s="211">
        <f t="shared" si="29"/>
        <v>0</v>
      </c>
      <c r="AG93" s="50"/>
      <c r="AH93" s="43"/>
      <c r="AI93" s="46"/>
      <c r="AJ93" s="43"/>
      <c r="AK93" s="43"/>
      <c r="AL93" s="46"/>
      <c r="AM93" s="47"/>
      <c r="AN93" s="76">
        <f t="shared" si="25"/>
        <v>0</v>
      </c>
      <c r="AO93" s="76">
        <f t="shared" si="30"/>
        <v>0</v>
      </c>
      <c r="AP93" s="214"/>
      <c r="AQ93" s="76">
        <f t="shared" si="26"/>
        <v>0</v>
      </c>
      <c r="AR93" s="91">
        <f t="shared" si="31"/>
        <v>0</v>
      </c>
      <c r="AS93" s="184">
        <f>IF(EA_Tabelle!$AI93="Ja",EA_Tabelle!$AM93,IF(EA_Tabelle!$Y93&lt;&gt;"",EA_Tabelle!$Y93,EA_Tabelle!$U93))</f>
        <v>0</v>
      </c>
      <c r="AT93" s="76">
        <f>IF(EA_Tabelle!$AI93="Ja",EA_Tabelle!$AN93,IF(EA_Tabelle!$AC93&lt;&gt;0,EA_Tabelle!$AC93,EA_Tabelle!$W93))</f>
        <v>0</v>
      </c>
      <c r="AU93" s="91">
        <f>IF(EA_Tabelle!$AI93="Ja",EA_Tabelle!$AO93,IF(EA_Tabelle!$AF93&lt;&gt;0,EA_Tabelle!$AF93,EA_Tabelle!$X93))</f>
        <v>0</v>
      </c>
    </row>
    <row r="94" spans="1:47" s="81" customFormat="1" ht="25" customHeight="1" x14ac:dyDescent="0.3">
      <c r="A94" s="89" t="str">
        <f t="shared" si="16"/>
        <v>0_74</v>
      </c>
      <c r="B94" s="78">
        <f t="shared" si="17"/>
        <v>0</v>
      </c>
      <c r="C94" s="78">
        <f>IF(EA_Tabelle!$B254="","",COUNTIF($B$20:B93,EA_Tabelle!$B254)+1)</f>
        <v>74</v>
      </c>
      <c r="D94" s="77">
        <f t="shared" si="18"/>
        <v>0</v>
      </c>
      <c r="E94" s="77" t="e">
        <f>INDEX(Lieferanten[L_ID],MATCH(EA_Tabelle!$M94,Lieferanten[Lieferantenbezeichnung],0))</f>
        <v>#N/A</v>
      </c>
      <c r="F94" s="79">
        <f t="shared" si="19"/>
        <v>0</v>
      </c>
      <c r="G94" s="79" t="str">
        <f>IF(EA_Tabelle!$L94="","",(INDEX(BT[Ressort],MATCH(EA_Tabelle!$L94,BT[Bedarfsträger],0))))</f>
        <v/>
      </c>
      <c r="H94" s="80" t="str">
        <f>IF(EA_Tabelle!$L94="","",(INDEX(BT[BT_ID],MATCH(EA_Tabelle!$L94,BT[Bedarfsträger],0))))</f>
        <v/>
      </c>
      <c r="I94" s="82">
        <f t="shared" si="20"/>
        <v>0</v>
      </c>
      <c r="J94" s="82">
        <f t="shared" si="21"/>
        <v>0</v>
      </c>
      <c r="K94" s="83">
        <f t="shared" si="22"/>
        <v>0</v>
      </c>
      <c r="L94" s="44"/>
      <c r="M94" s="46"/>
      <c r="N94" s="208"/>
      <c r="O94" s="44"/>
      <c r="P94" s="43"/>
      <c r="Q94" s="206"/>
      <c r="R94" s="44"/>
      <c r="S94" s="90"/>
      <c r="T94" s="46"/>
      <c r="U94" s="210"/>
      <c r="V94" s="43"/>
      <c r="W94" s="186">
        <f>IFERROR(U94*INDEX(Preisstufen[Netto],MATCH(EA_Tabelle!T94,Preisstufen[Preisstufe],0)),0)</f>
        <v>0</v>
      </c>
      <c r="X94" s="186">
        <f t="shared" si="27"/>
        <v>0</v>
      </c>
      <c r="Y94" s="47"/>
      <c r="Z94" s="211"/>
      <c r="AA94" s="212"/>
      <c r="AB94" s="193">
        <f t="shared" si="23"/>
        <v>0</v>
      </c>
      <c r="AC94" s="211">
        <f t="shared" si="24"/>
        <v>0</v>
      </c>
      <c r="AD94" s="88">
        <v>0.19</v>
      </c>
      <c r="AE94" s="195">
        <f t="shared" si="28"/>
        <v>0</v>
      </c>
      <c r="AF94" s="211">
        <f t="shared" si="29"/>
        <v>0</v>
      </c>
      <c r="AG94" s="50"/>
      <c r="AH94" s="43"/>
      <c r="AI94" s="46"/>
      <c r="AJ94" s="43"/>
      <c r="AK94" s="43"/>
      <c r="AL94" s="46"/>
      <c r="AM94" s="47"/>
      <c r="AN94" s="76">
        <f t="shared" si="25"/>
        <v>0</v>
      </c>
      <c r="AO94" s="76">
        <f t="shared" si="30"/>
        <v>0</v>
      </c>
      <c r="AP94" s="214"/>
      <c r="AQ94" s="76">
        <f t="shared" si="26"/>
        <v>0</v>
      </c>
      <c r="AR94" s="91">
        <f t="shared" si="31"/>
        <v>0</v>
      </c>
      <c r="AS94" s="184">
        <f>IF(EA_Tabelle!$AI94="Ja",EA_Tabelle!$AM94,IF(EA_Tabelle!$Y94&lt;&gt;"",EA_Tabelle!$Y94,EA_Tabelle!$U94))</f>
        <v>0</v>
      </c>
      <c r="AT94" s="76">
        <f>IF(EA_Tabelle!$AI94="Ja",EA_Tabelle!$AN94,IF(EA_Tabelle!$AC94&lt;&gt;0,EA_Tabelle!$AC94,EA_Tabelle!$W94))</f>
        <v>0</v>
      </c>
      <c r="AU94" s="91">
        <f>IF(EA_Tabelle!$AI94="Ja",EA_Tabelle!$AO94,IF(EA_Tabelle!$AF94&lt;&gt;0,EA_Tabelle!$AF94,EA_Tabelle!$X94))</f>
        <v>0</v>
      </c>
    </row>
    <row r="95" spans="1:47" s="81" customFormat="1" ht="25" customHeight="1" x14ac:dyDescent="0.3">
      <c r="A95" s="89" t="str">
        <f t="shared" si="16"/>
        <v>0_75</v>
      </c>
      <c r="B95" s="78">
        <f t="shared" si="17"/>
        <v>0</v>
      </c>
      <c r="C95" s="78">
        <f>IF(EA_Tabelle!$B466="","",COUNTIF($B$20:B94,EA_Tabelle!$B466)+1)</f>
        <v>75</v>
      </c>
      <c r="D95" s="77">
        <f t="shared" si="18"/>
        <v>0</v>
      </c>
      <c r="E95" s="77" t="e">
        <f>INDEX(Lieferanten[L_ID],MATCH(EA_Tabelle!$M95,Lieferanten[Lieferantenbezeichnung],0))</f>
        <v>#N/A</v>
      </c>
      <c r="F95" s="79">
        <f t="shared" si="19"/>
        <v>0</v>
      </c>
      <c r="G95" s="79" t="str">
        <f>IF(EA_Tabelle!$L95="","",(INDEX(BT[Ressort],MATCH(EA_Tabelle!$L95,BT[Bedarfsträger],0))))</f>
        <v/>
      </c>
      <c r="H95" s="80" t="str">
        <f>IF(EA_Tabelle!$L95="","",(INDEX(BT[BT_ID],MATCH(EA_Tabelle!$L95,BT[Bedarfsträger],0))))</f>
        <v/>
      </c>
      <c r="I95" s="82">
        <f t="shared" si="20"/>
        <v>0</v>
      </c>
      <c r="J95" s="82">
        <f t="shared" si="21"/>
        <v>0</v>
      </c>
      <c r="K95" s="83">
        <f t="shared" si="22"/>
        <v>0</v>
      </c>
      <c r="L95" s="44"/>
      <c r="M95" s="46"/>
      <c r="N95" s="208"/>
      <c r="O95" s="44"/>
      <c r="P95" s="43"/>
      <c r="Q95" s="206"/>
      <c r="R95" s="44"/>
      <c r="S95" s="90"/>
      <c r="T95" s="46"/>
      <c r="U95" s="210"/>
      <c r="V95" s="43"/>
      <c r="W95" s="186">
        <f>IFERROR(U95*INDEX(Preisstufen[Netto],MATCH(EA_Tabelle!T95,Preisstufen[Preisstufe],0)),0)</f>
        <v>0</v>
      </c>
      <c r="X95" s="186">
        <f t="shared" si="27"/>
        <v>0</v>
      </c>
      <c r="Y95" s="47"/>
      <c r="Z95" s="211"/>
      <c r="AA95" s="212"/>
      <c r="AB95" s="193">
        <f t="shared" si="23"/>
        <v>0</v>
      </c>
      <c r="AC95" s="211">
        <f t="shared" si="24"/>
        <v>0</v>
      </c>
      <c r="AD95" s="88">
        <v>0.19</v>
      </c>
      <c r="AE95" s="195">
        <f t="shared" si="28"/>
        <v>0</v>
      </c>
      <c r="AF95" s="211">
        <f t="shared" si="29"/>
        <v>0</v>
      </c>
      <c r="AG95" s="50"/>
      <c r="AH95" s="43"/>
      <c r="AI95" s="46"/>
      <c r="AJ95" s="43"/>
      <c r="AK95" s="43"/>
      <c r="AL95" s="46"/>
      <c r="AM95" s="47"/>
      <c r="AN95" s="76">
        <f t="shared" si="25"/>
        <v>0</v>
      </c>
      <c r="AO95" s="76">
        <f t="shared" si="30"/>
        <v>0</v>
      </c>
      <c r="AP95" s="214"/>
      <c r="AQ95" s="76">
        <f t="shared" si="26"/>
        <v>0</v>
      </c>
      <c r="AR95" s="91">
        <f t="shared" si="31"/>
        <v>0</v>
      </c>
      <c r="AS95" s="184">
        <f>IF(EA_Tabelle!$AI95="Ja",EA_Tabelle!$AM95,IF(EA_Tabelle!$Y95&lt;&gt;"",EA_Tabelle!$Y95,EA_Tabelle!$U95))</f>
        <v>0</v>
      </c>
      <c r="AT95" s="76">
        <f>IF(EA_Tabelle!$AI95="Ja",EA_Tabelle!$AN95,IF(EA_Tabelle!$AC95&lt;&gt;0,EA_Tabelle!$AC95,EA_Tabelle!$W95))</f>
        <v>0</v>
      </c>
      <c r="AU95" s="91">
        <f>IF(EA_Tabelle!$AI95="Ja",EA_Tabelle!$AO95,IF(EA_Tabelle!$AF95&lt;&gt;0,EA_Tabelle!$AF95,EA_Tabelle!$X95))</f>
        <v>0</v>
      </c>
    </row>
    <row r="96" spans="1:47" s="81" customFormat="1" ht="25" customHeight="1" x14ac:dyDescent="0.3">
      <c r="A96" s="89" t="str">
        <f t="shared" si="16"/>
        <v>0_76</v>
      </c>
      <c r="B96" s="78">
        <f t="shared" si="17"/>
        <v>0</v>
      </c>
      <c r="C96" s="78">
        <f>IF(EA_Tabelle!$B378="","",COUNTIF($B$20:B95,EA_Tabelle!$B378)+1)</f>
        <v>76</v>
      </c>
      <c r="D96" s="77">
        <f t="shared" si="18"/>
        <v>0</v>
      </c>
      <c r="E96" s="77" t="e">
        <f>INDEX(Lieferanten[L_ID],MATCH(EA_Tabelle!$M96,Lieferanten[Lieferantenbezeichnung],0))</f>
        <v>#N/A</v>
      </c>
      <c r="F96" s="79">
        <f t="shared" si="19"/>
        <v>0</v>
      </c>
      <c r="G96" s="79" t="str">
        <f>IF(EA_Tabelle!$L96="","",(INDEX(BT[Ressort],MATCH(EA_Tabelle!$L96,BT[Bedarfsträger],0))))</f>
        <v/>
      </c>
      <c r="H96" s="80" t="str">
        <f>IF(EA_Tabelle!$L96="","",(INDEX(BT[BT_ID],MATCH(EA_Tabelle!$L96,BT[Bedarfsträger],0))))</f>
        <v/>
      </c>
      <c r="I96" s="82">
        <f t="shared" si="20"/>
        <v>0</v>
      </c>
      <c r="J96" s="82">
        <f t="shared" si="21"/>
        <v>0</v>
      </c>
      <c r="K96" s="83">
        <f t="shared" si="22"/>
        <v>0</v>
      </c>
      <c r="L96" s="44"/>
      <c r="M96" s="46"/>
      <c r="N96" s="208"/>
      <c r="O96" s="44"/>
      <c r="P96" s="43"/>
      <c r="Q96" s="206"/>
      <c r="R96" s="44"/>
      <c r="S96" s="90"/>
      <c r="T96" s="46"/>
      <c r="U96" s="210"/>
      <c r="V96" s="43"/>
      <c r="W96" s="186">
        <f>IFERROR(U96*INDEX(Preisstufen[Netto],MATCH(EA_Tabelle!T96,Preisstufen[Preisstufe],0)),0)</f>
        <v>0</v>
      </c>
      <c r="X96" s="186">
        <f t="shared" si="27"/>
        <v>0</v>
      </c>
      <c r="Y96" s="47"/>
      <c r="Z96" s="211"/>
      <c r="AA96" s="212"/>
      <c r="AB96" s="193">
        <f t="shared" si="23"/>
        <v>0</v>
      </c>
      <c r="AC96" s="211">
        <f t="shared" si="24"/>
        <v>0</v>
      </c>
      <c r="AD96" s="88">
        <v>0.19</v>
      </c>
      <c r="AE96" s="195">
        <f t="shared" si="28"/>
        <v>0</v>
      </c>
      <c r="AF96" s="211">
        <f t="shared" si="29"/>
        <v>0</v>
      </c>
      <c r="AG96" s="50"/>
      <c r="AH96" s="43"/>
      <c r="AI96" s="46"/>
      <c r="AJ96" s="43"/>
      <c r="AK96" s="43"/>
      <c r="AL96" s="46"/>
      <c r="AM96" s="47"/>
      <c r="AN96" s="76">
        <f t="shared" si="25"/>
        <v>0</v>
      </c>
      <c r="AO96" s="76">
        <f t="shared" si="30"/>
        <v>0</v>
      </c>
      <c r="AP96" s="214"/>
      <c r="AQ96" s="76">
        <f t="shared" si="26"/>
        <v>0</v>
      </c>
      <c r="AR96" s="91">
        <f t="shared" si="31"/>
        <v>0</v>
      </c>
      <c r="AS96" s="184">
        <f>IF(EA_Tabelle!$AI96="Ja",EA_Tabelle!$AM96,IF(EA_Tabelle!$Y96&lt;&gt;"",EA_Tabelle!$Y96,EA_Tabelle!$U96))</f>
        <v>0</v>
      </c>
      <c r="AT96" s="76">
        <f>IF(EA_Tabelle!$AI96="Ja",EA_Tabelle!$AN96,IF(EA_Tabelle!$AC96&lt;&gt;0,EA_Tabelle!$AC96,EA_Tabelle!$W96))</f>
        <v>0</v>
      </c>
      <c r="AU96" s="91">
        <f>IF(EA_Tabelle!$AI96="Ja",EA_Tabelle!$AO96,IF(EA_Tabelle!$AF96&lt;&gt;0,EA_Tabelle!$AF96,EA_Tabelle!$X96))</f>
        <v>0</v>
      </c>
    </row>
    <row r="97" spans="1:47" s="81" customFormat="1" ht="25" customHeight="1" x14ac:dyDescent="0.3">
      <c r="A97" s="89" t="str">
        <f t="shared" si="16"/>
        <v>0_77</v>
      </c>
      <c r="B97" s="78">
        <f t="shared" si="17"/>
        <v>0</v>
      </c>
      <c r="C97" s="78">
        <f>IF(EA_Tabelle!$B458="","",COUNTIF($B$20:B96,EA_Tabelle!$B458)+1)</f>
        <v>77</v>
      </c>
      <c r="D97" s="77">
        <f t="shared" si="18"/>
        <v>0</v>
      </c>
      <c r="E97" s="77" t="e">
        <f>INDEX(Lieferanten[L_ID],MATCH(EA_Tabelle!$M97,Lieferanten[Lieferantenbezeichnung],0))</f>
        <v>#N/A</v>
      </c>
      <c r="F97" s="79">
        <f t="shared" si="19"/>
        <v>0</v>
      </c>
      <c r="G97" s="79" t="str">
        <f>IF(EA_Tabelle!$L97="","",(INDEX(BT[Ressort],MATCH(EA_Tabelle!$L97,BT[Bedarfsträger],0))))</f>
        <v/>
      </c>
      <c r="H97" s="80" t="str">
        <f>IF(EA_Tabelle!$L97="","",(INDEX(BT[BT_ID],MATCH(EA_Tabelle!$L97,BT[Bedarfsträger],0))))</f>
        <v/>
      </c>
      <c r="I97" s="82">
        <f t="shared" si="20"/>
        <v>0</v>
      </c>
      <c r="J97" s="82">
        <f t="shared" si="21"/>
        <v>0</v>
      </c>
      <c r="K97" s="83">
        <f t="shared" si="22"/>
        <v>0</v>
      </c>
      <c r="L97" s="44"/>
      <c r="M97" s="46"/>
      <c r="N97" s="208"/>
      <c r="O97" s="44"/>
      <c r="P97" s="43"/>
      <c r="Q97" s="206"/>
      <c r="R97" s="44"/>
      <c r="S97" s="90"/>
      <c r="T97" s="46"/>
      <c r="U97" s="210"/>
      <c r="V97" s="43"/>
      <c r="W97" s="186">
        <f>IFERROR(U97*INDEX(Preisstufen[Netto],MATCH(EA_Tabelle!T97,Preisstufen[Preisstufe],0)),0)</f>
        <v>0</v>
      </c>
      <c r="X97" s="186">
        <f t="shared" si="27"/>
        <v>0</v>
      </c>
      <c r="Y97" s="47"/>
      <c r="Z97" s="211"/>
      <c r="AA97" s="212"/>
      <c r="AB97" s="193">
        <f t="shared" si="23"/>
        <v>0</v>
      </c>
      <c r="AC97" s="211">
        <f t="shared" si="24"/>
        <v>0</v>
      </c>
      <c r="AD97" s="88">
        <v>0.19</v>
      </c>
      <c r="AE97" s="195">
        <f t="shared" si="28"/>
        <v>0</v>
      </c>
      <c r="AF97" s="211">
        <f t="shared" si="29"/>
        <v>0</v>
      </c>
      <c r="AG97" s="50"/>
      <c r="AH97" s="43"/>
      <c r="AI97" s="46"/>
      <c r="AJ97" s="43"/>
      <c r="AK97" s="43"/>
      <c r="AL97" s="46"/>
      <c r="AM97" s="47"/>
      <c r="AN97" s="76">
        <f t="shared" si="25"/>
        <v>0</v>
      </c>
      <c r="AO97" s="76">
        <f t="shared" si="30"/>
        <v>0</v>
      </c>
      <c r="AP97" s="214"/>
      <c r="AQ97" s="76">
        <f t="shared" si="26"/>
        <v>0</v>
      </c>
      <c r="AR97" s="91">
        <f t="shared" si="31"/>
        <v>0</v>
      </c>
      <c r="AS97" s="184">
        <f>IF(EA_Tabelle!$AI97="Ja",EA_Tabelle!$AM97,IF(EA_Tabelle!$Y97&lt;&gt;"",EA_Tabelle!$Y97,EA_Tabelle!$U97))</f>
        <v>0</v>
      </c>
      <c r="AT97" s="76">
        <f>IF(EA_Tabelle!$AI97="Ja",EA_Tabelle!$AN97,IF(EA_Tabelle!$AC97&lt;&gt;0,EA_Tabelle!$AC97,EA_Tabelle!$W97))</f>
        <v>0</v>
      </c>
      <c r="AU97" s="91">
        <f>IF(EA_Tabelle!$AI97="Ja",EA_Tabelle!$AO97,IF(EA_Tabelle!$AF97&lt;&gt;0,EA_Tabelle!$AF97,EA_Tabelle!$X97))</f>
        <v>0</v>
      </c>
    </row>
    <row r="98" spans="1:47" s="81" customFormat="1" ht="25" customHeight="1" x14ac:dyDescent="0.3">
      <c r="A98" s="89" t="str">
        <f t="shared" si="16"/>
        <v>0_78</v>
      </c>
      <c r="B98" s="78">
        <f t="shared" si="17"/>
        <v>0</v>
      </c>
      <c r="C98" s="78">
        <f>IF(EA_Tabelle!$B283="","",COUNTIF($B$20:B97,EA_Tabelle!$B283)+1)</f>
        <v>78</v>
      </c>
      <c r="D98" s="77">
        <f t="shared" si="18"/>
        <v>0</v>
      </c>
      <c r="E98" s="77" t="e">
        <f>INDEX(Lieferanten[L_ID],MATCH(EA_Tabelle!$M98,Lieferanten[Lieferantenbezeichnung],0))</f>
        <v>#N/A</v>
      </c>
      <c r="F98" s="79">
        <f t="shared" si="19"/>
        <v>0</v>
      </c>
      <c r="G98" s="79" t="str">
        <f>IF(EA_Tabelle!$L98="","",(INDEX(BT[Ressort],MATCH(EA_Tabelle!$L98,BT[Bedarfsträger],0))))</f>
        <v/>
      </c>
      <c r="H98" s="80" t="str">
        <f>IF(EA_Tabelle!$L98="","",(INDEX(BT[BT_ID],MATCH(EA_Tabelle!$L98,BT[Bedarfsträger],0))))</f>
        <v/>
      </c>
      <c r="I98" s="82">
        <f t="shared" si="20"/>
        <v>0</v>
      </c>
      <c r="J98" s="82">
        <f t="shared" si="21"/>
        <v>0</v>
      </c>
      <c r="K98" s="83">
        <f t="shared" si="22"/>
        <v>0</v>
      </c>
      <c r="L98" s="44"/>
      <c r="M98" s="46"/>
      <c r="N98" s="208"/>
      <c r="O98" s="44"/>
      <c r="P98" s="43"/>
      <c r="Q98" s="206"/>
      <c r="R98" s="44"/>
      <c r="S98" s="90"/>
      <c r="T98" s="46"/>
      <c r="U98" s="210"/>
      <c r="V98" s="43"/>
      <c r="W98" s="186">
        <f>IFERROR(U98*INDEX(Preisstufen[Netto],MATCH(EA_Tabelle!T98,Preisstufen[Preisstufe],0)),0)</f>
        <v>0</v>
      </c>
      <c r="X98" s="186">
        <f t="shared" si="27"/>
        <v>0</v>
      </c>
      <c r="Y98" s="47"/>
      <c r="Z98" s="211"/>
      <c r="AA98" s="212"/>
      <c r="AB98" s="193">
        <f t="shared" si="23"/>
        <v>0</v>
      </c>
      <c r="AC98" s="211">
        <f t="shared" si="24"/>
        <v>0</v>
      </c>
      <c r="AD98" s="88">
        <v>0.19</v>
      </c>
      <c r="AE98" s="195">
        <f t="shared" si="28"/>
        <v>0</v>
      </c>
      <c r="AF98" s="211">
        <f t="shared" si="29"/>
        <v>0</v>
      </c>
      <c r="AG98" s="50"/>
      <c r="AH98" s="43"/>
      <c r="AI98" s="46"/>
      <c r="AJ98" s="43"/>
      <c r="AK98" s="43"/>
      <c r="AL98" s="46"/>
      <c r="AM98" s="47"/>
      <c r="AN98" s="76">
        <f t="shared" si="25"/>
        <v>0</v>
      </c>
      <c r="AO98" s="76">
        <f t="shared" si="30"/>
        <v>0</v>
      </c>
      <c r="AP98" s="214"/>
      <c r="AQ98" s="76">
        <f t="shared" si="26"/>
        <v>0</v>
      </c>
      <c r="AR98" s="91">
        <f t="shared" si="31"/>
        <v>0</v>
      </c>
      <c r="AS98" s="184">
        <f>IF(EA_Tabelle!$AI98="Ja",EA_Tabelle!$AM98,IF(EA_Tabelle!$Y98&lt;&gt;"",EA_Tabelle!$Y98,EA_Tabelle!$U98))</f>
        <v>0</v>
      </c>
      <c r="AT98" s="76">
        <f>IF(EA_Tabelle!$AI98="Ja",EA_Tabelle!$AN98,IF(EA_Tabelle!$AC98&lt;&gt;0,EA_Tabelle!$AC98,EA_Tabelle!$W98))</f>
        <v>0</v>
      </c>
      <c r="AU98" s="91">
        <f>IF(EA_Tabelle!$AI98="Ja",EA_Tabelle!$AO98,IF(EA_Tabelle!$AF98&lt;&gt;0,EA_Tabelle!$AF98,EA_Tabelle!$X98))</f>
        <v>0</v>
      </c>
    </row>
    <row r="99" spans="1:47" s="81" customFormat="1" ht="25" customHeight="1" x14ac:dyDescent="0.3">
      <c r="A99" s="89" t="str">
        <f t="shared" si="16"/>
        <v>0_79</v>
      </c>
      <c r="B99" s="78">
        <f t="shared" si="17"/>
        <v>0</v>
      </c>
      <c r="C99" s="78">
        <f>IF(EA_Tabelle!$B427="","",COUNTIF($B$20:B98,EA_Tabelle!$B427)+1)</f>
        <v>79</v>
      </c>
      <c r="D99" s="77">
        <f t="shared" si="18"/>
        <v>0</v>
      </c>
      <c r="E99" s="77" t="e">
        <f>INDEX(Lieferanten[L_ID],MATCH(EA_Tabelle!$M99,Lieferanten[Lieferantenbezeichnung],0))</f>
        <v>#N/A</v>
      </c>
      <c r="F99" s="79">
        <f t="shared" si="19"/>
        <v>0</v>
      </c>
      <c r="G99" s="79" t="str">
        <f>IF(EA_Tabelle!$L99="","",(INDEX(BT[Ressort],MATCH(EA_Tabelle!$L99,BT[Bedarfsträger],0))))</f>
        <v/>
      </c>
      <c r="H99" s="80" t="str">
        <f>IF(EA_Tabelle!$L99="","",(INDEX(BT[BT_ID],MATCH(EA_Tabelle!$L99,BT[Bedarfsträger],0))))</f>
        <v/>
      </c>
      <c r="I99" s="82">
        <f t="shared" si="20"/>
        <v>0</v>
      </c>
      <c r="J99" s="82">
        <f t="shared" si="21"/>
        <v>0</v>
      </c>
      <c r="K99" s="83">
        <f t="shared" si="22"/>
        <v>0</v>
      </c>
      <c r="L99" s="44"/>
      <c r="M99" s="46"/>
      <c r="N99" s="208"/>
      <c r="O99" s="44"/>
      <c r="P99" s="43"/>
      <c r="Q99" s="206"/>
      <c r="R99" s="44"/>
      <c r="S99" s="90"/>
      <c r="T99" s="46"/>
      <c r="U99" s="210"/>
      <c r="V99" s="43"/>
      <c r="W99" s="186">
        <f>IFERROR(U99*INDEX(Preisstufen[Netto],MATCH(EA_Tabelle!T99,Preisstufen[Preisstufe],0)),0)</f>
        <v>0</v>
      </c>
      <c r="X99" s="186">
        <f t="shared" si="27"/>
        <v>0</v>
      </c>
      <c r="Y99" s="47"/>
      <c r="Z99" s="211"/>
      <c r="AA99" s="212"/>
      <c r="AB99" s="193">
        <f t="shared" si="23"/>
        <v>0</v>
      </c>
      <c r="AC99" s="211">
        <f t="shared" si="24"/>
        <v>0</v>
      </c>
      <c r="AD99" s="88">
        <v>0.19</v>
      </c>
      <c r="AE99" s="195">
        <f t="shared" si="28"/>
        <v>0</v>
      </c>
      <c r="AF99" s="211">
        <f t="shared" si="29"/>
        <v>0</v>
      </c>
      <c r="AG99" s="50"/>
      <c r="AH99" s="43"/>
      <c r="AI99" s="46"/>
      <c r="AJ99" s="43"/>
      <c r="AK99" s="43"/>
      <c r="AL99" s="46"/>
      <c r="AM99" s="47"/>
      <c r="AN99" s="76">
        <f t="shared" si="25"/>
        <v>0</v>
      </c>
      <c r="AO99" s="76">
        <f t="shared" si="30"/>
        <v>0</v>
      </c>
      <c r="AP99" s="214"/>
      <c r="AQ99" s="76">
        <f t="shared" si="26"/>
        <v>0</v>
      </c>
      <c r="AR99" s="91">
        <f t="shared" si="31"/>
        <v>0</v>
      </c>
      <c r="AS99" s="184">
        <f>IF(EA_Tabelle!$AI99="Ja",EA_Tabelle!$AM99,IF(EA_Tabelle!$Y99&lt;&gt;"",EA_Tabelle!$Y99,EA_Tabelle!$U99))</f>
        <v>0</v>
      </c>
      <c r="AT99" s="76">
        <f>IF(EA_Tabelle!$AI99="Ja",EA_Tabelle!$AN99,IF(EA_Tabelle!$AC99&lt;&gt;0,EA_Tabelle!$AC99,EA_Tabelle!$W99))</f>
        <v>0</v>
      </c>
      <c r="AU99" s="91">
        <f>IF(EA_Tabelle!$AI99="Ja",EA_Tabelle!$AO99,IF(EA_Tabelle!$AF99&lt;&gt;0,EA_Tabelle!$AF99,EA_Tabelle!$X99))</f>
        <v>0</v>
      </c>
    </row>
    <row r="100" spans="1:47" s="81" customFormat="1" ht="25" customHeight="1" x14ac:dyDescent="0.3">
      <c r="A100" s="89" t="str">
        <f t="shared" si="16"/>
        <v>0_80</v>
      </c>
      <c r="B100" s="78">
        <f t="shared" si="17"/>
        <v>0</v>
      </c>
      <c r="C100" s="78">
        <f>IF(EA_Tabelle!$B240="","",COUNTIF($B$20:B99,EA_Tabelle!$B240)+1)</f>
        <v>80</v>
      </c>
      <c r="D100" s="77">
        <f t="shared" si="18"/>
        <v>0</v>
      </c>
      <c r="E100" s="77" t="e">
        <f>INDEX(Lieferanten[L_ID],MATCH(EA_Tabelle!$M100,Lieferanten[Lieferantenbezeichnung],0))</f>
        <v>#N/A</v>
      </c>
      <c r="F100" s="79">
        <f t="shared" si="19"/>
        <v>0</v>
      </c>
      <c r="G100" s="79" t="str">
        <f>IF(EA_Tabelle!$L100="","",(INDEX(BT[Ressort],MATCH(EA_Tabelle!$L100,BT[Bedarfsträger],0))))</f>
        <v/>
      </c>
      <c r="H100" s="80" t="str">
        <f>IF(EA_Tabelle!$L100="","",(INDEX(BT[BT_ID],MATCH(EA_Tabelle!$L100,BT[Bedarfsträger],0))))</f>
        <v/>
      </c>
      <c r="I100" s="82">
        <f t="shared" si="20"/>
        <v>0</v>
      </c>
      <c r="J100" s="82">
        <f t="shared" si="21"/>
        <v>0</v>
      </c>
      <c r="K100" s="83">
        <f t="shared" si="22"/>
        <v>0</v>
      </c>
      <c r="L100" s="44"/>
      <c r="M100" s="46"/>
      <c r="N100" s="208"/>
      <c r="O100" s="44"/>
      <c r="P100" s="43"/>
      <c r="Q100" s="206"/>
      <c r="R100" s="44"/>
      <c r="S100" s="90"/>
      <c r="T100" s="46"/>
      <c r="U100" s="210"/>
      <c r="V100" s="43"/>
      <c r="W100" s="186">
        <f>IFERROR(U100*INDEX(Preisstufen[Netto],MATCH(EA_Tabelle!T100,Preisstufen[Preisstufe],0)),0)</f>
        <v>0</v>
      </c>
      <c r="X100" s="186">
        <f t="shared" si="27"/>
        <v>0</v>
      </c>
      <c r="Y100" s="47"/>
      <c r="Z100" s="211"/>
      <c r="AA100" s="212"/>
      <c r="AB100" s="193">
        <f t="shared" si="23"/>
        <v>0</v>
      </c>
      <c r="AC100" s="211">
        <f t="shared" si="24"/>
        <v>0</v>
      </c>
      <c r="AD100" s="88">
        <v>0.19</v>
      </c>
      <c r="AE100" s="195">
        <f t="shared" si="28"/>
        <v>0</v>
      </c>
      <c r="AF100" s="211">
        <f t="shared" si="29"/>
        <v>0</v>
      </c>
      <c r="AG100" s="50"/>
      <c r="AH100" s="43"/>
      <c r="AI100" s="46"/>
      <c r="AJ100" s="43"/>
      <c r="AK100" s="43"/>
      <c r="AL100" s="46"/>
      <c r="AM100" s="47"/>
      <c r="AN100" s="76">
        <f t="shared" si="25"/>
        <v>0</v>
      </c>
      <c r="AO100" s="76">
        <f t="shared" si="30"/>
        <v>0</v>
      </c>
      <c r="AP100" s="214"/>
      <c r="AQ100" s="76">
        <f t="shared" si="26"/>
        <v>0</v>
      </c>
      <c r="AR100" s="91">
        <f t="shared" si="31"/>
        <v>0</v>
      </c>
      <c r="AS100" s="184">
        <f>IF(EA_Tabelle!$AI100="Ja",EA_Tabelle!$AM100,IF(EA_Tabelle!$Y100&lt;&gt;"",EA_Tabelle!$Y100,EA_Tabelle!$U100))</f>
        <v>0</v>
      </c>
      <c r="AT100" s="76">
        <f>IF(EA_Tabelle!$AI100="Ja",EA_Tabelle!$AN100,IF(EA_Tabelle!$AC100&lt;&gt;0,EA_Tabelle!$AC100,EA_Tabelle!$W100))</f>
        <v>0</v>
      </c>
      <c r="AU100" s="91">
        <f>IF(EA_Tabelle!$AI100="Ja",EA_Tabelle!$AO100,IF(EA_Tabelle!$AF100&lt;&gt;0,EA_Tabelle!$AF100,EA_Tabelle!$X100))</f>
        <v>0</v>
      </c>
    </row>
    <row r="101" spans="1:47" s="81" customFormat="1" ht="25" customHeight="1" x14ac:dyDescent="0.3">
      <c r="A101" s="89" t="str">
        <f t="shared" si="16"/>
        <v>0_81</v>
      </c>
      <c r="B101" s="78">
        <f t="shared" si="17"/>
        <v>0</v>
      </c>
      <c r="C101" s="78">
        <f>IF(EA_Tabelle!$B333="","",COUNTIF($B$20:B100,EA_Tabelle!$B333)+1)</f>
        <v>81</v>
      </c>
      <c r="D101" s="77">
        <f t="shared" si="18"/>
        <v>0</v>
      </c>
      <c r="E101" s="77" t="e">
        <f>INDEX(Lieferanten[L_ID],MATCH(EA_Tabelle!$M101,Lieferanten[Lieferantenbezeichnung],0))</f>
        <v>#N/A</v>
      </c>
      <c r="F101" s="79">
        <f t="shared" si="19"/>
        <v>0</v>
      </c>
      <c r="G101" s="79" t="str">
        <f>IF(EA_Tabelle!$L101="","",(INDEX(BT[Ressort],MATCH(EA_Tabelle!$L101,BT[Bedarfsträger],0))))</f>
        <v/>
      </c>
      <c r="H101" s="80" t="str">
        <f>IF(EA_Tabelle!$L101="","",(INDEX(BT[BT_ID],MATCH(EA_Tabelle!$L101,BT[Bedarfsträger],0))))</f>
        <v/>
      </c>
      <c r="I101" s="82">
        <f t="shared" si="20"/>
        <v>0</v>
      </c>
      <c r="J101" s="82">
        <f t="shared" si="21"/>
        <v>0</v>
      </c>
      <c r="K101" s="83">
        <f t="shared" si="22"/>
        <v>0</v>
      </c>
      <c r="L101" s="44"/>
      <c r="M101" s="46"/>
      <c r="N101" s="208"/>
      <c r="O101" s="44"/>
      <c r="P101" s="43"/>
      <c r="Q101" s="206"/>
      <c r="R101" s="44"/>
      <c r="S101" s="90"/>
      <c r="T101" s="46"/>
      <c r="U101" s="210"/>
      <c r="V101" s="43"/>
      <c r="W101" s="186">
        <f>IFERROR(U101*INDEX(Preisstufen[Netto],MATCH(EA_Tabelle!T101,Preisstufen[Preisstufe],0)),0)</f>
        <v>0</v>
      </c>
      <c r="X101" s="186">
        <f t="shared" si="27"/>
        <v>0</v>
      </c>
      <c r="Y101" s="47"/>
      <c r="Z101" s="211"/>
      <c r="AA101" s="212"/>
      <c r="AB101" s="193">
        <f t="shared" si="23"/>
        <v>0</v>
      </c>
      <c r="AC101" s="211">
        <f t="shared" si="24"/>
        <v>0</v>
      </c>
      <c r="AD101" s="88">
        <v>0.19</v>
      </c>
      <c r="AE101" s="195">
        <f t="shared" si="28"/>
        <v>0</v>
      </c>
      <c r="AF101" s="211">
        <f t="shared" si="29"/>
        <v>0</v>
      </c>
      <c r="AG101" s="50"/>
      <c r="AH101" s="43"/>
      <c r="AI101" s="46"/>
      <c r="AJ101" s="43"/>
      <c r="AK101" s="43"/>
      <c r="AL101" s="46"/>
      <c r="AM101" s="47"/>
      <c r="AN101" s="76">
        <f t="shared" si="25"/>
        <v>0</v>
      </c>
      <c r="AO101" s="76">
        <f t="shared" si="30"/>
        <v>0</v>
      </c>
      <c r="AP101" s="214"/>
      <c r="AQ101" s="76">
        <f t="shared" si="26"/>
        <v>0</v>
      </c>
      <c r="AR101" s="91">
        <f t="shared" si="31"/>
        <v>0</v>
      </c>
      <c r="AS101" s="184">
        <f>IF(EA_Tabelle!$AI101="Ja",EA_Tabelle!$AM101,IF(EA_Tabelle!$Y101&lt;&gt;"",EA_Tabelle!$Y101,EA_Tabelle!$U101))</f>
        <v>0</v>
      </c>
      <c r="AT101" s="76">
        <f>IF(EA_Tabelle!$AI101="Ja",EA_Tabelle!$AN101,IF(EA_Tabelle!$AC101&lt;&gt;0,EA_Tabelle!$AC101,EA_Tabelle!$W101))</f>
        <v>0</v>
      </c>
      <c r="AU101" s="91">
        <f>IF(EA_Tabelle!$AI101="Ja",EA_Tabelle!$AO101,IF(EA_Tabelle!$AF101&lt;&gt;0,EA_Tabelle!$AF101,EA_Tabelle!$X101))</f>
        <v>0</v>
      </c>
    </row>
    <row r="102" spans="1:47" s="81" customFormat="1" ht="25" customHeight="1" x14ac:dyDescent="0.3">
      <c r="A102" s="89" t="str">
        <f t="shared" si="16"/>
        <v>0_82</v>
      </c>
      <c r="B102" s="78">
        <f t="shared" si="17"/>
        <v>0</v>
      </c>
      <c r="C102" s="78">
        <f>IF(EA_Tabelle!$B581="","",COUNTIF($B$20:B101,EA_Tabelle!$B581)+1)</f>
        <v>82</v>
      </c>
      <c r="D102" s="77">
        <f t="shared" si="18"/>
        <v>0</v>
      </c>
      <c r="E102" s="77" t="e">
        <f>INDEX(Lieferanten[L_ID],MATCH(EA_Tabelle!$M102,Lieferanten[Lieferantenbezeichnung],0))</f>
        <v>#N/A</v>
      </c>
      <c r="F102" s="79">
        <f t="shared" si="19"/>
        <v>0</v>
      </c>
      <c r="G102" s="79" t="str">
        <f>IF(EA_Tabelle!$L102="","",(INDEX(BT[Ressort],MATCH(EA_Tabelle!$L102,BT[Bedarfsträger],0))))</f>
        <v/>
      </c>
      <c r="H102" s="80" t="str">
        <f>IF(EA_Tabelle!$L102="","",(INDEX(BT[BT_ID],MATCH(EA_Tabelle!$L102,BT[Bedarfsträger],0))))</f>
        <v/>
      </c>
      <c r="I102" s="82">
        <f t="shared" si="20"/>
        <v>0</v>
      </c>
      <c r="J102" s="82">
        <f t="shared" si="21"/>
        <v>0</v>
      </c>
      <c r="K102" s="83">
        <f t="shared" si="22"/>
        <v>0</v>
      </c>
      <c r="L102" s="44"/>
      <c r="M102" s="46"/>
      <c r="N102" s="208"/>
      <c r="O102" s="44"/>
      <c r="P102" s="43"/>
      <c r="Q102" s="206"/>
      <c r="R102" s="44"/>
      <c r="S102" s="90"/>
      <c r="T102" s="46"/>
      <c r="U102" s="210"/>
      <c r="V102" s="43"/>
      <c r="W102" s="186">
        <f>IFERROR(U102*INDEX(Preisstufen[Netto],MATCH(EA_Tabelle!T102,Preisstufen[Preisstufe],0)),0)</f>
        <v>0</v>
      </c>
      <c r="X102" s="186">
        <f t="shared" si="27"/>
        <v>0</v>
      </c>
      <c r="Y102" s="47"/>
      <c r="Z102" s="211"/>
      <c r="AA102" s="212"/>
      <c r="AB102" s="193">
        <f t="shared" si="23"/>
        <v>0</v>
      </c>
      <c r="AC102" s="211">
        <f t="shared" si="24"/>
        <v>0</v>
      </c>
      <c r="AD102" s="88">
        <v>0.19</v>
      </c>
      <c r="AE102" s="195">
        <f t="shared" si="28"/>
        <v>0</v>
      </c>
      <c r="AF102" s="211">
        <f t="shared" si="29"/>
        <v>0</v>
      </c>
      <c r="AG102" s="50"/>
      <c r="AH102" s="43"/>
      <c r="AI102" s="46"/>
      <c r="AJ102" s="43"/>
      <c r="AK102" s="43"/>
      <c r="AL102" s="46"/>
      <c r="AM102" s="47"/>
      <c r="AN102" s="76">
        <f t="shared" si="25"/>
        <v>0</v>
      </c>
      <c r="AO102" s="76">
        <f t="shared" si="30"/>
        <v>0</v>
      </c>
      <c r="AP102" s="214"/>
      <c r="AQ102" s="76">
        <f t="shared" si="26"/>
        <v>0</v>
      </c>
      <c r="AR102" s="91">
        <f t="shared" si="31"/>
        <v>0</v>
      </c>
      <c r="AS102" s="184">
        <f>IF(EA_Tabelle!$AI102="Ja",EA_Tabelle!$AM102,IF(EA_Tabelle!$Y102&lt;&gt;"",EA_Tabelle!$Y102,EA_Tabelle!$U102))</f>
        <v>0</v>
      </c>
      <c r="AT102" s="76">
        <f>IF(EA_Tabelle!$AI102="Ja",EA_Tabelle!$AN102,IF(EA_Tabelle!$AC102&lt;&gt;0,EA_Tabelle!$AC102,EA_Tabelle!$W102))</f>
        <v>0</v>
      </c>
      <c r="AU102" s="91">
        <f>IF(EA_Tabelle!$AI102="Ja",EA_Tabelle!$AO102,IF(EA_Tabelle!$AF102&lt;&gt;0,EA_Tabelle!$AF102,EA_Tabelle!$X102))</f>
        <v>0</v>
      </c>
    </row>
    <row r="103" spans="1:47" s="81" customFormat="1" ht="25" customHeight="1" x14ac:dyDescent="0.3">
      <c r="A103" s="89" t="str">
        <f t="shared" si="16"/>
        <v>0_83</v>
      </c>
      <c r="B103" s="78">
        <f t="shared" si="17"/>
        <v>0</v>
      </c>
      <c r="C103" s="78">
        <f>IF(EA_Tabelle!$B637="","",COUNTIF($B$20:B102,EA_Tabelle!$B637)+1)</f>
        <v>83</v>
      </c>
      <c r="D103" s="77">
        <f t="shared" si="18"/>
        <v>0</v>
      </c>
      <c r="E103" s="77" t="e">
        <f>INDEX(Lieferanten[L_ID],MATCH(EA_Tabelle!$M103,Lieferanten[Lieferantenbezeichnung],0))</f>
        <v>#N/A</v>
      </c>
      <c r="F103" s="79">
        <f t="shared" si="19"/>
        <v>0</v>
      </c>
      <c r="G103" s="79" t="str">
        <f>IF(EA_Tabelle!$L103="","",(INDEX(BT[Ressort],MATCH(EA_Tabelle!$L103,BT[Bedarfsträger],0))))</f>
        <v/>
      </c>
      <c r="H103" s="80" t="str">
        <f>IF(EA_Tabelle!$L103="","",(INDEX(BT[BT_ID],MATCH(EA_Tabelle!$L103,BT[Bedarfsträger],0))))</f>
        <v/>
      </c>
      <c r="I103" s="82">
        <f t="shared" si="20"/>
        <v>0</v>
      </c>
      <c r="J103" s="82">
        <f t="shared" si="21"/>
        <v>0</v>
      </c>
      <c r="K103" s="83">
        <f t="shared" si="22"/>
        <v>0</v>
      </c>
      <c r="L103" s="44"/>
      <c r="M103" s="46"/>
      <c r="N103" s="208"/>
      <c r="O103" s="44"/>
      <c r="P103" s="43"/>
      <c r="Q103" s="206"/>
      <c r="R103" s="44"/>
      <c r="S103" s="90"/>
      <c r="T103" s="46"/>
      <c r="U103" s="210"/>
      <c r="V103" s="43"/>
      <c r="W103" s="186">
        <f>IFERROR(U103*INDEX(Preisstufen[Netto],MATCH(EA_Tabelle!T103,Preisstufen[Preisstufe],0)),0)</f>
        <v>0</v>
      </c>
      <c r="X103" s="186">
        <f t="shared" si="27"/>
        <v>0</v>
      </c>
      <c r="Y103" s="47"/>
      <c r="Z103" s="211"/>
      <c r="AA103" s="212"/>
      <c r="AB103" s="193">
        <f t="shared" si="23"/>
        <v>0</v>
      </c>
      <c r="AC103" s="211">
        <f t="shared" si="24"/>
        <v>0</v>
      </c>
      <c r="AD103" s="88">
        <v>0.19</v>
      </c>
      <c r="AE103" s="195">
        <f t="shared" si="28"/>
        <v>0</v>
      </c>
      <c r="AF103" s="211">
        <f t="shared" si="29"/>
        <v>0</v>
      </c>
      <c r="AG103" s="50"/>
      <c r="AH103" s="43"/>
      <c r="AI103" s="46"/>
      <c r="AJ103" s="43"/>
      <c r="AK103" s="43"/>
      <c r="AL103" s="46"/>
      <c r="AM103" s="47"/>
      <c r="AN103" s="76">
        <f t="shared" si="25"/>
        <v>0</v>
      </c>
      <c r="AO103" s="76">
        <f t="shared" si="30"/>
        <v>0</v>
      </c>
      <c r="AP103" s="214"/>
      <c r="AQ103" s="76">
        <f t="shared" si="26"/>
        <v>0</v>
      </c>
      <c r="AR103" s="91">
        <f t="shared" si="31"/>
        <v>0</v>
      </c>
      <c r="AS103" s="184">
        <f>IF(EA_Tabelle!$AI103="Ja",EA_Tabelle!$AM103,IF(EA_Tabelle!$Y103&lt;&gt;"",EA_Tabelle!$Y103,EA_Tabelle!$U103))</f>
        <v>0</v>
      </c>
      <c r="AT103" s="76">
        <f>IF(EA_Tabelle!$AI103="Ja",EA_Tabelle!$AN103,IF(EA_Tabelle!$AC103&lt;&gt;0,EA_Tabelle!$AC103,EA_Tabelle!$W103))</f>
        <v>0</v>
      </c>
      <c r="AU103" s="91">
        <f>IF(EA_Tabelle!$AI103="Ja",EA_Tabelle!$AO103,IF(EA_Tabelle!$AF103&lt;&gt;0,EA_Tabelle!$AF103,EA_Tabelle!$X103))</f>
        <v>0</v>
      </c>
    </row>
    <row r="104" spans="1:47" s="81" customFormat="1" ht="25" customHeight="1" x14ac:dyDescent="0.3">
      <c r="A104" s="89" t="str">
        <f t="shared" si="16"/>
        <v>0_84</v>
      </c>
      <c r="B104" s="78">
        <f t="shared" si="17"/>
        <v>0</v>
      </c>
      <c r="C104" s="78">
        <f>IF(EA_Tabelle!$B651="","",COUNTIF($B$20:B103,EA_Tabelle!$B651)+1)</f>
        <v>84</v>
      </c>
      <c r="D104" s="77">
        <f t="shared" si="18"/>
        <v>0</v>
      </c>
      <c r="E104" s="77" t="e">
        <f>INDEX(Lieferanten[L_ID],MATCH(EA_Tabelle!$M104,Lieferanten[Lieferantenbezeichnung],0))</f>
        <v>#N/A</v>
      </c>
      <c r="F104" s="79">
        <f t="shared" si="19"/>
        <v>0</v>
      </c>
      <c r="G104" s="79" t="str">
        <f>IF(EA_Tabelle!$L104="","",(INDEX(BT[Ressort],MATCH(EA_Tabelle!$L104,BT[Bedarfsträger],0))))</f>
        <v/>
      </c>
      <c r="H104" s="80" t="str">
        <f>IF(EA_Tabelle!$L104="","",(INDEX(BT[BT_ID],MATCH(EA_Tabelle!$L104,BT[Bedarfsträger],0))))</f>
        <v/>
      </c>
      <c r="I104" s="82">
        <f t="shared" si="20"/>
        <v>0</v>
      </c>
      <c r="J104" s="82">
        <f t="shared" si="21"/>
        <v>0</v>
      </c>
      <c r="K104" s="83">
        <f t="shared" si="22"/>
        <v>0</v>
      </c>
      <c r="L104" s="44"/>
      <c r="M104" s="46"/>
      <c r="N104" s="208"/>
      <c r="O104" s="44"/>
      <c r="P104" s="43"/>
      <c r="Q104" s="206"/>
      <c r="R104" s="44"/>
      <c r="S104" s="90"/>
      <c r="T104" s="46"/>
      <c r="U104" s="210"/>
      <c r="V104" s="43"/>
      <c r="W104" s="186">
        <f>IFERROR(U104*INDEX(Preisstufen[Netto],MATCH(EA_Tabelle!T104,Preisstufen[Preisstufe],0)),0)</f>
        <v>0</v>
      </c>
      <c r="X104" s="186">
        <f t="shared" si="27"/>
        <v>0</v>
      </c>
      <c r="Y104" s="47"/>
      <c r="Z104" s="211"/>
      <c r="AA104" s="212"/>
      <c r="AB104" s="193">
        <f t="shared" si="23"/>
        <v>0</v>
      </c>
      <c r="AC104" s="211">
        <f t="shared" si="24"/>
        <v>0</v>
      </c>
      <c r="AD104" s="88">
        <v>0.19</v>
      </c>
      <c r="AE104" s="195">
        <f t="shared" si="28"/>
        <v>0</v>
      </c>
      <c r="AF104" s="211">
        <f t="shared" si="29"/>
        <v>0</v>
      </c>
      <c r="AG104" s="50"/>
      <c r="AH104" s="43"/>
      <c r="AI104" s="46"/>
      <c r="AJ104" s="43"/>
      <c r="AK104" s="43"/>
      <c r="AL104" s="46"/>
      <c r="AM104" s="47"/>
      <c r="AN104" s="76">
        <f t="shared" si="25"/>
        <v>0</v>
      </c>
      <c r="AO104" s="76">
        <f t="shared" si="30"/>
        <v>0</v>
      </c>
      <c r="AP104" s="214"/>
      <c r="AQ104" s="76">
        <f t="shared" si="26"/>
        <v>0</v>
      </c>
      <c r="AR104" s="91">
        <f t="shared" si="31"/>
        <v>0</v>
      </c>
      <c r="AS104" s="184">
        <f>IF(EA_Tabelle!$AI104="Ja",EA_Tabelle!$AM104,IF(EA_Tabelle!$Y104&lt;&gt;"",EA_Tabelle!$Y104,EA_Tabelle!$U104))</f>
        <v>0</v>
      </c>
      <c r="AT104" s="76">
        <f>IF(EA_Tabelle!$AI104="Ja",EA_Tabelle!$AN104,IF(EA_Tabelle!$AC104&lt;&gt;0,EA_Tabelle!$AC104,EA_Tabelle!$W104))</f>
        <v>0</v>
      </c>
      <c r="AU104" s="91">
        <f>IF(EA_Tabelle!$AI104="Ja",EA_Tabelle!$AO104,IF(EA_Tabelle!$AF104&lt;&gt;0,EA_Tabelle!$AF104,EA_Tabelle!$X104))</f>
        <v>0</v>
      </c>
    </row>
    <row r="105" spans="1:47" s="81" customFormat="1" ht="25" customHeight="1" x14ac:dyDescent="0.3">
      <c r="A105" s="89" t="str">
        <f t="shared" si="16"/>
        <v>0_85</v>
      </c>
      <c r="B105" s="78">
        <f t="shared" si="17"/>
        <v>0</v>
      </c>
      <c r="C105" s="78">
        <f>IF(EA_Tabelle!$B742="","",COUNTIF($B$20:B104,EA_Tabelle!$B742)+1)</f>
        <v>85</v>
      </c>
      <c r="D105" s="77">
        <f t="shared" si="18"/>
        <v>0</v>
      </c>
      <c r="E105" s="77" t="e">
        <f>INDEX(Lieferanten[L_ID],MATCH(EA_Tabelle!$M105,Lieferanten[Lieferantenbezeichnung],0))</f>
        <v>#N/A</v>
      </c>
      <c r="F105" s="79">
        <f t="shared" si="19"/>
        <v>0</v>
      </c>
      <c r="G105" s="79" t="str">
        <f>IF(EA_Tabelle!$L105="","",(INDEX(BT[Ressort],MATCH(EA_Tabelle!$L105,BT[Bedarfsträger],0))))</f>
        <v/>
      </c>
      <c r="H105" s="80" t="str">
        <f>IF(EA_Tabelle!$L105="","",(INDEX(BT[BT_ID],MATCH(EA_Tabelle!$L105,BT[Bedarfsträger],0))))</f>
        <v/>
      </c>
      <c r="I105" s="82">
        <f t="shared" si="20"/>
        <v>0</v>
      </c>
      <c r="J105" s="82">
        <f t="shared" si="21"/>
        <v>0</v>
      </c>
      <c r="K105" s="83">
        <f t="shared" si="22"/>
        <v>0</v>
      </c>
      <c r="L105" s="44"/>
      <c r="M105" s="46"/>
      <c r="N105" s="208"/>
      <c r="O105" s="44"/>
      <c r="P105" s="43"/>
      <c r="Q105" s="206"/>
      <c r="R105" s="44"/>
      <c r="S105" s="90"/>
      <c r="T105" s="46"/>
      <c r="U105" s="210"/>
      <c r="V105" s="43"/>
      <c r="W105" s="186">
        <f>IFERROR(U105*INDEX(Preisstufen[Netto],MATCH(EA_Tabelle!T105,Preisstufen[Preisstufe],0)),0)</f>
        <v>0</v>
      </c>
      <c r="X105" s="186">
        <f t="shared" si="27"/>
        <v>0</v>
      </c>
      <c r="Y105" s="47"/>
      <c r="Z105" s="211"/>
      <c r="AA105" s="212"/>
      <c r="AB105" s="193">
        <f t="shared" si="23"/>
        <v>0</v>
      </c>
      <c r="AC105" s="211">
        <f t="shared" si="24"/>
        <v>0</v>
      </c>
      <c r="AD105" s="88">
        <v>0.19</v>
      </c>
      <c r="AE105" s="195">
        <f t="shared" si="28"/>
        <v>0</v>
      </c>
      <c r="AF105" s="211">
        <f t="shared" si="29"/>
        <v>0</v>
      </c>
      <c r="AG105" s="50"/>
      <c r="AH105" s="43"/>
      <c r="AI105" s="46"/>
      <c r="AJ105" s="43"/>
      <c r="AK105" s="43"/>
      <c r="AL105" s="46"/>
      <c r="AM105" s="47"/>
      <c r="AN105" s="76">
        <f t="shared" si="25"/>
        <v>0</v>
      </c>
      <c r="AO105" s="76">
        <f t="shared" si="30"/>
        <v>0</v>
      </c>
      <c r="AP105" s="214"/>
      <c r="AQ105" s="76">
        <f t="shared" si="26"/>
        <v>0</v>
      </c>
      <c r="AR105" s="91">
        <f t="shared" si="31"/>
        <v>0</v>
      </c>
      <c r="AS105" s="184">
        <f>IF(EA_Tabelle!$AI105="Ja",EA_Tabelle!$AM105,IF(EA_Tabelle!$Y105&lt;&gt;"",EA_Tabelle!$Y105,EA_Tabelle!$U105))</f>
        <v>0</v>
      </c>
      <c r="AT105" s="76">
        <f>IF(EA_Tabelle!$AI105="Ja",EA_Tabelle!$AN105,IF(EA_Tabelle!$AC105&lt;&gt;0,EA_Tabelle!$AC105,EA_Tabelle!$W105))</f>
        <v>0</v>
      </c>
      <c r="AU105" s="91">
        <f>IF(EA_Tabelle!$AI105="Ja",EA_Tabelle!$AO105,IF(EA_Tabelle!$AF105&lt;&gt;0,EA_Tabelle!$AF105,EA_Tabelle!$X105))</f>
        <v>0</v>
      </c>
    </row>
    <row r="106" spans="1:47" s="81" customFormat="1" ht="25" customHeight="1" x14ac:dyDescent="0.3">
      <c r="A106" s="89" t="str">
        <f t="shared" si="16"/>
        <v>0_86</v>
      </c>
      <c r="B106" s="78">
        <f t="shared" si="17"/>
        <v>0</v>
      </c>
      <c r="C106" s="78">
        <f>IF(EA_Tabelle!$B329="","",COUNTIF($B$20:B105,EA_Tabelle!$B329)+1)</f>
        <v>86</v>
      </c>
      <c r="D106" s="77">
        <f t="shared" si="18"/>
        <v>0</v>
      </c>
      <c r="E106" s="77" t="e">
        <f>INDEX(Lieferanten[L_ID],MATCH(EA_Tabelle!$M106,Lieferanten[Lieferantenbezeichnung],0))</f>
        <v>#N/A</v>
      </c>
      <c r="F106" s="79">
        <f t="shared" si="19"/>
        <v>0</v>
      </c>
      <c r="G106" s="79" t="str">
        <f>IF(EA_Tabelle!$L106="","",(INDEX(BT[Ressort],MATCH(EA_Tabelle!$L106,BT[Bedarfsträger],0))))</f>
        <v/>
      </c>
      <c r="H106" s="80" t="str">
        <f>IF(EA_Tabelle!$L106="","",(INDEX(BT[BT_ID],MATCH(EA_Tabelle!$L106,BT[Bedarfsträger],0))))</f>
        <v/>
      </c>
      <c r="I106" s="82">
        <f t="shared" si="20"/>
        <v>0</v>
      </c>
      <c r="J106" s="82">
        <f t="shared" si="21"/>
        <v>0</v>
      </c>
      <c r="K106" s="83">
        <f t="shared" si="22"/>
        <v>0</v>
      </c>
      <c r="L106" s="44"/>
      <c r="M106" s="46"/>
      <c r="N106" s="208"/>
      <c r="O106" s="44"/>
      <c r="P106" s="43"/>
      <c r="Q106" s="206"/>
      <c r="R106" s="44"/>
      <c r="S106" s="90"/>
      <c r="T106" s="46"/>
      <c r="U106" s="210"/>
      <c r="V106" s="43"/>
      <c r="W106" s="186">
        <f>IFERROR(U106*INDEX(Preisstufen[Netto],MATCH(EA_Tabelle!T106,Preisstufen[Preisstufe],0)),0)</f>
        <v>0</v>
      </c>
      <c r="X106" s="186">
        <f t="shared" si="27"/>
        <v>0</v>
      </c>
      <c r="Y106" s="47"/>
      <c r="Z106" s="211"/>
      <c r="AA106" s="212"/>
      <c r="AB106" s="193">
        <f t="shared" si="23"/>
        <v>0</v>
      </c>
      <c r="AC106" s="211">
        <f t="shared" si="24"/>
        <v>0</v>
      </c>
      <c r="AD106" s="88">
        <v>0.19</v>
      </c>
      <c r="AE106" s="195">
        <f t="shared" si="28"/>
        <v>0</v>
      </c>
      <c r="AF106" s="211">
        <f t="shared" si="29"/>
        <v>0</v>
      </c>
      <c r="AG106" s="50"/>
      <c r="AH106" s="43"/>
      <c r="AI106" s="46"/>
      <c r="AJ106" s="43"/>
      <c r="AK106" s="43"/>
      <c r="AL106" s="46"/>
      <c r="AM106" s="47"/>
      <c r="AN106" s="76">
        <f t="shared" si="25"/>
        <v>0</v>
      </c>
      <c r="AO106" s="76">
        <f t="shared" si="30"/>
        <v>0</v>
      </c>
      <c r="AP106" s="214"/>
      <c r="AQ106" s="76">
        <f t="shared" si="26"/>
        <v>0</v>
      </c>
      <c r="AR106" s="91">
        <f t="shared" si="31"/>
        <v>0</v>
      </c>
      <c r="AS106" s="184">
        <f>IF(EA_Tabelle!$AI106="Ja",EA_Tabelle!$AM106,IF(EA_Tabelle!$Y106&lt;&gt;"",EA_Tabelle!$Y106,EA_Tabelle!$U106))</f>
        <v>0</v>
      </c>
      <c r="AT106" s="76">
        <f>IF(EA_Tabelle!$AI106="Ja",EA_Tabelle!$AN106,IF(EA_Tabelle!$AC106&lt;&gt;0,EA_Tabelle!$AC106,EA_Tabelle!$W106))</f>
        <v>0</v>
      </c>
      <c r="AU106" s="91">
        <f>IF(EA_Tabelle!$AI106="Ja",EA_Tabelle!$AO106,IF(EA_Tabelle!$AF106&lt;&gt;0,EA_Tabelle!$AF106,EA_Tabelle!$X106))</f>
        <v>0</v>
      </c>
    </row>
    <row r="107" spans="1:47" s="81" customFormat="1" ht="25" customHeight="1" x14ac:dyDescent="0.3">
      <c r="A107" s="89" t="str">
        <f t="shared" si="16"/>
        <v>0_87</v>
      </c>
      <c r="B107" s="78">
        <f t="shared" si="17"/>
        <v>0</v>
      </c>
      <c r="C107" s="78">
        <f>IF(EA_Tabelle!$B744="","",COUNTIF($B$20:B106,EA_Tabelle!$B744)+1)</f>
        <v>87</v>
      </c>
      <c r="D107" s="77">
        <f t="shared" si="18"/>
        <v>0</v>
      </c>
      <c r="E107" s="77" t="e">
        <f>INDEX(Lieferanten[L_ID],MATCH(EA_Tabelle!$M107,Lieferanten[Lieferantenbezeichnung],0))</f>
        <v>#N/A</v>
      </c>
      <c r="F107" s="79">
        <f t="shared" si="19"/>
        <v>0</v>
      </c>
      <c r="G107" s="79" t="str">
        <f>IF(EA_Tabelle!$L107="","",(INDEX(BT[Ressort],MATCH(EA_Tabelle!$L107,BT[Bedarfsträger],0))))</f>
        <v/>
      </c>
      <c r="H107" s="80" t="str">
        <f>IF(EA_Tabelle!$L107="","",(INDEX(BT[BT_ID],MATCH(EA_Tabelle!$L107,BT[Bedarfsträger],0))))</f>
        <v/>
      </c>
      <c r="I107" s="82">
        <f t="shared" si="20"/>
        <v>0</v>
      </c>
      <c r="J107" s="82">
        <f t="shared" si="21"/>
        <v>0</v>
      </c>
      <c r="K107" s="83">
        <f t="shared" si="22"/>
        <v>0</v>
      </c>
      <c r="L107" s="44"/>
      <c r="M107" s="46"/>
      <c r="N107" s="208"/>
      <c r="O107" s="44"/>
      <c r="P107" s="43"/>
      <c r="Q107" s="206"/>
      <c r="R107" s="44"/>
      <c r="S107" s="90"/>
      <c r="T107" s="46"/>
      <c r="U107" s="210"/>
      <c r="V107" s="43"/>
      <c r="W107" s="186">
        <f>IFERROR(U107*INDEX(Preisstufen[Netto],MATCH(EA_Tabelle!T107,Preisstufen[Preisstufe],0)),0)</f>
        <v>0</v>
      </c>
      <c r="X107" s="186">
        <f t="shared" si="27"/>
        <v>0</v>
      </c>
      <c r="Y107" s="47"/>
      <c r="Z107" s="211"/>
      <c r="AA107" s="212"/>
      <c r="AB107" s="193">
        <f t="shared" si="23"/>
        <v>0</v>
      </c>
      <c r="AC107" s="211">
        <f t="shared" si="24"/>
        <v>0</v>
      </c>
      <c r="AD107" s="88">
        <v>0.19</v>
      </c>
      <c r="AE107" s="195">
        <f t="shared" si="28"/>
        <v>0</v>
      </c>
      <c r="AF107" s="211">
        <f t="shared" si="29"/>
        <v>0</v>
      </c>
      <c r="AG107" s="50"/>
      <c r="AH107" s="43"/>
      <c r="AI107" s="46"/>
      <c r="AJ107" s="43"/>
      <c r="AK107" s="43"/>
      <c r="AL107" s="46"/>
      <c r="AM107" s="47"/>
      <c r="AN107" s="76">
        <f t="shared" si="25"/>
        <v>0</v>
      </c>
      <c r="AO107" s="76">
        <f t="shared" si="30"/>
        <v>0</v>
      </c>
      <c r="AP107" s="214"/>
      <c r="AQ107" s="76">
        <f t="shared" si="26"/>
        <v>0</v>
      </c>
      <c r="AR107" s="91">
        <f t="shared" si="31"/>
        <v>0</v>
      </c>
      <c r="AS107" s="184">
        <f>IF(EA_Tabelle!$AI107="Ja",EA_Tabelle!$AM107,IF(EA_Tabelle!$Y107&lt;&gt;"",EA_Tabelle!$Y107,EA_Tabelle!$U107))</f>
        <v>0</v>
      </c>
      <c r="AT107" s="76">
        <f>IF(EA_Tabelle!$AI107="Ja",EA_Tabelle!$AN107,IF(EA_Tabelle!$AC107&lt;&gt;0,EA_Tabelle!$AC107,EA_Tabelle!$W107))</f>
        <v>0</v>
      </c>
      <c r="AU107" s="91">
        <f>IF(EA_Tabelle!$AI107="Ja",EA_Tabelle!$AO107,IF(EA_Tabelle!$AF107&lt;&gt;0,EA_Tabelle!$AF107,EA_Tabelle!$X107))</f>
        <v>0</v>
      </c>
    </row>
    <row r="108" spans="1:47" s="81" customFormat="1" ht="25" customHeight="1" x14ac:dyDescent="0.3">
      <c r="A108" s="89" t="str">
        <f t="shared" si="16"/>
        <v>0_88</v>
      </c>
      <c r="B108" s="78">
        <f t="shared" si="17"/>
        <v>0</v>
      </c>
      <c r="C108" s="78">
        <f>IF(EA_Tabelle!$B692="","",COUNTIF($B$20:B107,EA_Tabelle!$B692)+1)</f>
        <v>88</v>
      </c>
      <c r="D108" s="77">
        <f t="shared" si="18"/>
        <v>0</v>
      </c>
      <c r="E108" s="77" t="e">
        <f>INDEX(Lieferanten[L_ID],MATCH(EA_Tabelle!$M108,Lieferanten[Lieferantenbezeichnung],0))</f>
        <v>#N/A</v>
      </c>
      <c r="F108" s="79">
        <f t="shared" si="19"/>
        <v>0</v>
      </c>
      <c r="G108" s="79" t="str">
        <f>IF(EA_Tabelle!$L108="","",(INDEX(BT[Ressort],MATCH(EA_Tabelle!$L108,BT[Bedarfsträger],0))))</f>
        <v/>
      </c>
      <c r="H108" s="80" t="str">
        <f>IF(EA_Tabelle!$L108="","",(INDEX(BT[BT_ID],MATCH(EA_Tabelle!$L108,BT[Bedarfsträger],0))))</f>
        <v/>
      </c>
      <c r="I108" s="82">
        <f t="shared" si="20"/>
        <v>0</v>
      </c>
      <c r="J108" s="82">
        <f t="shared" si="21"/>
        <v>0</v>
      </c>
      <c r="K108" s="83">
        <f t="shared" si="22"/>
        <v>0</v>
      </c>
      <c r="L108" s="44"/>
      <c r="M108" s="46"/>
      <c r="N108" s="208"/>
      <c r="O108" s="44"/>
      <c r="P108" s="43"/>
      <c r="Q108" s="206"/>
      <c r="R108" s="44"/>
      <c r="S108" s="90"/>
      <c r="T108" s="46"/>
      <c r="U108" s="210"/>
      <c r="V108" s="43"/>
      <c r="W108" s="186">
        <f>IFERROR(U108*INDEX(Preisstufen[Netto],MATCH(EA_Tabelle!T108,Preisstufen[Preisstufe],0)),0)</f>
        <v>0</v>
      </c>
      <c r="X108" s="186">
        <f t="shared" si="27"/>
        <v>0</v>
      </c>
      <c r="Y108" s="47"/>
      <c r="Z108" s="211"/>
      <c r="AA108" s="212"/>
      <c r="AB108" s="193">
        <f t="shared" si="23"/>
        <v>0</v>
      </c>
      <c r="AC108" s="211">
        <f t="shared" si="24"/>
        <v>0</v>
      </c>
      <c r="AD108" s="88">
        <v>0.19</v>
      </c>
      <c r="AE108" s="195">
        <f t="shared" si="28"/>
        <v>0</v>
      </c>
      <c r="AF108" s="211">
        <f t="shared" si="29"/>
        <v>0</v>
      </c>
      <c r="AG108" s="50"/>
      <c r="AH108" s="43"/>
      <c r="AI108" s="46"/>
      <c r="AJ108" s="43"/>
      <c r="AK108" s="43"/>
      <c r="AL108" s="46"/>
      <c r="AM108" s="47"/>
      <c r="AN108" s="76">
        <f t="shared" si="25"/>
        <v>0</v>
      </c>
      <c r="AO108" s="76">
        <f t="shared" si="30"/>
        <v>0</v>
      </c>
      <c r="AP108" s="214"/>
      <c r="AQ108" s="76">
        <f t="shared" si="26"/>
        <v>0</v>
      </c>
      <c r="AR108" s="91">
        <f t="shared" si="31"/>
        <v>0</v>
      </c>
      <c r="AS108" s="184">
        <f>IF(EA_Tabelle!$AI108="Ja",EA_Tabelle!$AM108,IF(EA_Tabelle!$Y108&lt;&gt;"",EA_Tabelle!$Y108,EA_Tabelle!$U108))</f>
        <v>0</v>
      </c>
      <c r="AT108" s="76">
        <f>IF(EA_Tabelle!$AI108="Ja",EA_Tabelle!$AN108,IF(EA_Tabelle!$AC108&lt;&gt;0,EA_Tabelle!$AC108,EA_Tabelle!$W108))</f>
        <v>0</v>
      </c>
      <c r="AU108" s="91">
        <f>IF(EA_Tabelle!$AI108="Ja",EA_Tabelle!$AO108,IF(EA_Tabelle!$AF108&lt;&gt;0,EA_Tabelle!$AF108,EA_Tabelle!$X108))</f>
        <v>0</v>
      </c>
    </row>
    <row r="109" spans="1:47" s="81" customFormat="1" ht="25" customHeight="1" x14ac:dyDescent="0.3">
      <c r="A109" s="89" t="str">
        <f t="shared" si="16"/>
        <v>0_89</v>
      </c>
      <c r="B109" s="78">
        <f t="shared" si="17"/>
        <v>0</v>
      </c>
      <c r="C109" s="78">
        <f>IF(EA_Tabelle!$B518="","",COUNTIF($B$20:B108,EA_Tabelle!$B518)+1)</f>
        <v>89</v>
      </c>
      <c r="D109" s="77">
        <f t="shared" si="18"/>
        <v>0</v>
      </c>
      <c r="E109" s="77" t="e">
        <f>INDEX(Lieferanten[L_ID],MATCH(EA_Tabelle!$M109,Lieferanten[Lieferantenbezeichnung],0))</f>
        <v>#N/A</v>
      </c>
      <c r="F109" s="79">
        <f t="shared" si="19"/>
        <v>0</v>
      </c>
      <c r="G109" s="79" t="str">
        <f>IF(EA_Tabelle!$L109="","",(INDEX(BT[Ressort],MATCH(EA_Tabelle!$L109,BT[Bedarfsträger],0))))</f>
        <v/>
      </c>
      <c r="H109" s="80" t="str">
        <f>IF(EA_Tabelle!$L109="","",(INDEX(BT[BT_ID],MATCH(EA_Tabelle!$L109,BT[Bedarfsträger],0))))</f>
        <v/>
      </c>
      <c r="I109" s="82">
        <f t="shared" si="20"/>
        <v>0</v>
      </c>
      <c r="J109" s="82">
        <f t="shared" si="21"/>
        <v>0</v>
      </c>
      <c r="K109" s="83">
        <f t="shared" si="22"/>
        <v>0</v>
      </c>
      <c r="L109" s="44"/>
      <c r="M109" s="46"/>
      <c r="N109" s="208"/>
      <c r="O109" s="44"/>
      <c r="P109" s="43"/>
      <c r="Q109" s="206"/>
      <c r="R109" s="44"/>
      <c r="S109" s="90"/>
      <c r="T109" s="46"/>
      <c r="U109" s="210"/>
      <c r="V109" s="43"/>
      <c r="W109" s="186">
        <f>IFERROR(U109*INDEX(Preisstufen[Netto],MATCH(EA_Tabelle!T109,Preisstufen[Preisstufe],0)),0)</f>
        <v>0</v>
      </c>
      <c r="X109" s="186">
        <f t="shared" si="27"/>
        <v>0</v>
      </c>
      <c r="Y109" s="47"/>
      <c r="Z109" s="211"/>
      <c r="AA109" s="212"/>
      <c r="AB109" s="193">
        <f t="shared" si="23"/>
        <v>0</v>
      </c>
      <c r="AC109" s="211">
        <f t="shared" si="24"/>
        <v>0</v>
      </c>
      <c r="AD109" s="88">
        <v>0.19</v>
      </c>
      <c r="AE109" s="195">
        <f t="shared" si="28"/>
        <v>0</v>
      </c>
      <c r="AF109" s="211">
        <f t="shared" si="29"/>
        <v>0</v>
      </c>
      <c r="AG109" s="50"/>
      <c r="AH109" s="43"/>
      <c r="AI109" s="46"/>
      <c r="AJ109" s="43"/>
      <c r="AK109" s="43"/>
      <c r="AL109" s="46"/>
      <c r="AM109" s="47"/>
      <c r="AN109" s="76">
        <f t="shared" si="25"/>
        <v>0</v>
      </c>
      <c r="AO109" s="76">
        <f t="shared" si="30"/>
        <v>0</v>
      </c>
      <c r="AP109" s="214"/>
      <c r="AQ109" s="76">
        <f t="shared" si="26"/>
        <v>0</v>
      </c>
      <c r="AR109" s="91">
        <f t="shared" si="31"/>
        <v>0</v>
      </c>
      <c r="AS109" s="184">
        <f>IF(EA_Tabelle!$AI109="Ja",EA_Tabelle!$AM109,IF(EA_Tabelle!$Y109&lt;&gt;"",EA_Tabelle!$Y109,EA_Tabelle!$U109))</f>
        <v>0</v>
      </c>
      <c r="AT109" s="76">
        <f>IF(EA_Tabelle!$AI109="Ja",EA_Tabelle!$AN109,IF(EA_Tabelle!$AC109&lt;&gt;0,EA_Tabelle!$AC109,EA_Tabelle!$W109))</f>
        <v>0</v>
      </c>
      <c r="AU109" s="91">
        <f>IF(EA_Tabelle!$AI109="Ja",EA_Tabelle!$AO109,IF(EA_Tabelle!$AF109&lt;&gt;0,EA_Tabelle!$AF109,EA_Tabelle!$X109))</f>
        <v>0</v>
      </c>
    </row>
    <row r="110" spans="1:47" s="81" customFormat="1" ht="25" customHeight="1" x14ac:dyDescent="0.3">
      <c r="A110" s="89" t="str">
        <f t="shared" si="16"/>
        <v>0_90</v>
      </c>
      <c r="B110" s="78">
        <f t="shared" si="17"/>
        <v>0</v>
      </c>
      <c r="C110" s="78">
        <f>IF(EA_Tabelle!$B382="","",COUNTIF($B$20:B109,EA_Tabelle!$B382)+1)</f>
        <v>90</v>
      </c>
      <c r="D110" s="77">
        <f t="shared" si="18"/>
        <v>0</v>
      </c>
      <c r="E110" s="77" t="e">
        <f>INDEX(Lieferanten[L_ID],MATCH(EA_Tabelle!$M110,Lieferanten[Lieferantenbezeichnung],0))</f>
        <v>#N/A</v>
      </c>
      <c r="F110" s="79">
        <f t="shared" si="19"/>
        <v>0</v>
      </c>
      <c r="G110" s="79" t="str">
        <f>IF(EA_Tabelle!$L110="","",(INDEX(BT[Ressort],MATCH(EA_Tabelle!$L110,BT[Bedarfsträger],0))))</f>
        <v/>
      </c>
      <c r="H110" s="80" t="str">
        <f>IF(EA_Tabelle!$L110="","",(INDEX(BT[BT_ID],MATCH(EA_Tabelle!$L110,BT[Bedarfsträger],0))))</f>
        <v/>
      </c>
      <c r="I110" s="82">
        <f t="shared" si="20"/>
        <v>0</v>
      </c>
      <c r="J110" s="82">
        <f t="shared" si="21"/>
        <v>0</v>
      </c>
      <c r="K110" s="83">
        <f t="shared" si="22"/>
        <v>0</v>
      </c>
      <c r="L110" s="44"/>
      <c r="M110" s="46"/>
      <c r="N110" s="208"/>
      <c r="O110" s="44"/>
      <c r="P110" s="43"/>
      <c r="Q110" s="206"/>
      <c r="R110" s="44"/>
      <c r="S110" s="90"/>
      <c r="T110" s="46"/>
      <c r="U110" s="210"/>
      <c r="V110" s="43"/>
      <c r="W110" s="186">
        <f>IFERROR(U110*INDEX(Preisstufen[Netto],MATCH(EA_Tabelle!T110,Preisstufen[Preisstufe],0)),0)</f>
        <v>0</v>
      </c>
      <c r="X110" s="186">
        <f t="shared" si="27"/>
        <v>0</v>
      </c>
      <c r="Y110" s="47"/>
      <c r="Z110" s="211"/>
      <c r="AA110" s="212"/>
      <c r="AB110" s="193">
        <f t="shared" si="23"/>
        <v>0</v>
      </c>
      <c r="AC110" s="211">
        <f t="shared" si="24"/>
        <v>0</v>
      </c>
      <c r="AD110" s="88">
        <v>0.19</v>
      </c>
      <c r="AE110" s="195">
        <f t="shared" si="28"/>
        <v>0</v>
      </c>
      <c r="AF110" s="211">
        <f t="shared" si="29"/>
        <v>0</v>
      </c>
      <c r="AG110" s="50"/>
      <c r="AH110" s="43"/>
      <c r="AI110" s="46"/>
      <c r="AJ110" s="43"/>
      <c r="AK110" s="43"/>
      <c r="AL110" s="46"/>
      <c r="AM110" s="47"/>
      <c r="AN110" s="76">
        <f t="shared" si="25"/>
        <v>0</v>
      </c>
      <c r="AO110" s="76">
        <f t="shared" si="30"/>
        <v>0</v>
      </c>
      <c r="AP110" s="214"/>
      <c r="AQ110" s="76">
        <f t="shared" si="26"/>
        <v>0</v>
      </c>
      <c r="AR110" s="91">
        <f t="shared" si="31"/>
        <v>0</v>
      </c>
      <c r="AS110" s="184">
        <f>IF(EA_Tabelle!$AI110="Ja",EA_Tabelle!$AM110,IF(EA_Tabelle!$Y110&lt;&gt;"",EA_Tabelle!$Y110,EA_Tabelle!$U110))</f>
        <v>0</v>
      </c>
      <c r="AT110" s="76">
        <f>IF(EA_Tabelle!$AI110="Ja",EA_Tabelle!$AN110,IF(EA_Tabelle!$AC110&lt;&gt;0,EA_Tabelle!$AC110,EA_Tabelle!$W110))</f>
        <v>0</v>
      </c>
      <c r="AU110" s="91">
        <f>IF(EA_Tabelle!$AI110="Ja",EA_Tabelle!$AO110,IF(EA_Tabelle!$AF110&lt;&gt;0,EA_Tabelle!$AF110,EA_Tabelle!$X110))</f>
        <v>0</v>
      </c>
    </row>
    <row r="111" spans="1:47" s="81" customFormat="1" ht="25" customHeight="1" x14ac:dyDescent="0.3">
      <c r="A111" s="89" t="str">
        <f t="shared" si="16"/>
        <v>0_91</v>
      </c>
      <c r="B111" s="78">
        <f t="shared" si="17"/>
        <v>0</v>
      </c>
      <c r="C111" s="78">
        <f>IF(EA_Tabelle!$B411="","",COUNTIF($B$20:B110,EA_Tabelle!$B411)+1)</f>
        <v>91</v>
      </c>
      <c r="D111" s="77">
        <f t="shared" si="18"/>
        <v>0</v>
      </c>
      <c r="E111" s="77" t="e">
        <f>INDEX(Lieferanten[L_ID],MATCH(EA_Tabelle!$M111,Lieferanten[Lieferantenbezeichnung],0))</f>
        <v>#N/A</v>
      </c>
      <c r="F111" s="79">
        <f t="shared" si="19"/>
        <v>0</v>
      </c>
      <c r="G111" s="79" t="str">
        <f>IF(EA_Tabelle!$L111="","",(INDEX(BT[Ressort],MATCH(EA_Tabelle!$L111,BT[Bedarfsträger],0))))</f>
        <v/>
      </c>
      <c r="H111" s="80" t="str">
        <f>IF(EA_Tabelle!$L111="","",(INDEX(BT[BT_ID],MATCH(EA_Tabelle!$L111,BT[Bedarfsträger],0))))</f>
        <v/>
      </c>
      <c r="I111" s="82">
        <f t="shared" si="20"/>
        <v>0</v>
      </c>
      <c r="J111" s="82">
        <f t="shared" si="21"/>
        <v>0</v>
      </c>
      <c r="K111" s="83">
        <f t="shared" si="22"/>
        <v>0</v>
      </c>
      <c r="L111" s="44"/>
      <c r="M111" s="46"/>
      <c r="N111" s="208"/>
      <c r="O111" s="44"/>
      <c r="P111" s="43"/>
      <c r="Q111" s="206"/>
      <c r="R111" s="44"/>
      <c r="S111" s="90"/>
      <c r="T111" s="46"/>
      <c r="U111" s="210"/>
      <c r="V111" s="43"/>
      <c r="W111" s="186">
        <f>IFERROR(U111*INDEX(Preisstufen[Netto],MATCH(EA_Tabelle!T111,Preisstufen[Preisstufe],0)),0)</f>
        <v>0</v>
      </c>
      <c r="X111" s="186">
        <f t="shared" si="27"/>
        <v>0</v>
      </c>
      <c r="Y111" s="47"/>
      <c r="Z111" s="211"/>
      <c r="AA111" s="212"/>
      <c r="AB111" s="193">
        <f t="shared" si="23"/>
        <v>0</v>
      </c>
      <c r="AC111" s="211">
        <f t="shared" si="24"/>
        <v>0</v>
      </c>
      <c r="AD111" s="88">
        <v>0.19</v>
      </c>
      <c r="AE111" s="195">
        <f t="shared" si="28"/>
        <v>0</v>
      </c>
      <c r="AF111" s="211">
        <f t="shared" si="29"/>
        <v>0</v>
      </c>
      <c r="AG111" s="50"/>
      <c r="AH111" s="43"/>
      <c r="AI111" s="46"/>
      <c r="AJ111" s="43"/>
      <c r="AK111" s="43"/>
      <c r="AL111" s="46"/>
      <c r="AM111" s="47"/>
      <c r="AN111" s="76">
        <f t="shared" si="25"/>
        <v>0</v>
      </c>
      <c r="AO111" s="76">
        <f t="shared" si="30"/>
        <v>0</v>
      </c>
      <c r="AP111" s="214"/>
      <c r="AQ111" s="76">
        <f t="shared" si="26"/>
        <v>0</v>
      </c>
      <c r="AR111" s="91">
        <f t="shared" si="31"/>
        <v>0</v>
      </c>
      <c r="AS111" s="184">
        <f>IF(EA_Tabelle!$AI111="Ja",EA_Tabelle!$AM111,IF(EA_Tabelle!$Y111&lt;&gt;"",EA_Tabelle!$Y111,EA_Tabelle!$U111))</f>
        <v>0</v>
      </c>
      <c r="AT111" s="76">
        <f>IF(EA_Tabelle!$AI111="Ja",EA_Tabelle!$AN111,IF(EA_Tabelle!$AC111&lt;&gt;0,EA_Tabelle!$AC111,EA_Tabelle!$W111))</f>
        <v>0</v>
      </c>
      <c r="AU111" s="91">
        <f>IF(EA_Tabelle!$AI111="Ja",EA_Tabelle!$AO111,IF(EA_Tabelle!$AF111&lt;&gt;0,EA_Tabelle!$AF111,EA_Tabelle!$X111))</f>
        <v>0</v>
      </c>
    </row>
    <row r="112" spans="1:47" s="81" customFormat="1" ht="25" customHeight="1" x14ac:dyDescent="0.3">
      <c r="A112" s="89" t="str">
        <f t="shared" si="16"/>
        <v>0_92</v>
      </c>
      <c r="B112" s="78">
        <f t="shared" si="17"/>
        <v>0</v>
      </c>
      <c r="C112" s="78">
        <f>IF(EA_Tabelle!$B472="","",COUNTIF($B$20:B111,EA_Tabelle!$B472)+1)</f>
        <v>92</v>
      </c>
      <c r="D112" s="77">
        <f t="shared" si="18"/>
        <v>0</v>
      </c>
      <c r="E112" s="77" t="e">
        <f>INDEX(Lieferanten[L_ID],MATCH(EA_Tabelle!$M112,Lieferanten[Lieferantenbezeichnung],0))</f>
        <v>#N/A</v>
      </c>
      <c r="F112" s="79">
        <f t="shared" si="19"/>
        <v>0</v>
      </c>
      <c r="G112" s="79" t="str">
        <f>IF(EA_Tabelle!$L112="","",(INDEX(BT[Ressort],MATCH(EA_Tabelle!$L112,BT[Bedarfsträger],0))))</f>
        <v/>
      </c>
      <c r="H112" s="80" t="str">
        <f>IF(EA_Tabelle!$L112="","",(INDEX(BT[BT_ID],MATCH(EA_Tabelle!$L112,BT[Bedarfsträger],0))))</f>
        <v/>
      </c>
      <c r="I112" s="82">
        <f t="shared" si="20"/>
        <v>0</v>
      </c>
      <c r="J112" s="82">
        <f t="shared" si="21"/>
        <v>0</v>
      </c>
      <c r="K112" s="83">
        <f t="shared" si="22"/>
        <v>0</v>
      </c>
      <c r="L112" s="44"/>
      <c r="M112" s="46"/>
      <c r="N112" s="208"/>
      <c r="O112" s="44"/>
      <c r="P112" s="43"/>
      <c r="Q112" s="206"/>
      <c r="R112" s="44"/>
      <c r="S112" s="90"/>
      <c r="T112" s="46"/>
      <c r="U112" s="210"/>
      <c r="V112" s="43"/>
      <c r="W112" s="186">
        <f>IFERROR(U112*INDEX(Preisstufen[Netto],MATCH(EA_Tabelle!T112,Preisstufen[Preisstufe],0)),0)</f>
        <v>0</v>
      </c>
      <c r="X112" s="186">
        <f t="shared" si="27"/>
        <v>0</v>
      </c>
      <c r="Y112" s="47"/>
      <c r="Z112" s="211"/>
      <c r="AA112" s="212"/>
      <c r="AB112" s="193">
        <f t="shared" si="23"/>
        <v>0</v>
      </c>
      <c r="AC112" s="211">
        <f t="shared" si="24"/>
        <v>0</v>
      </c>
      <c r="AD112" s="88">
        <v>0.19</v>
      </c>
      <c r="AE112" s="195">
        <f t="shared" si="28"/>
        <v>0</v>
      </c>
      <c r="AF112" s="211">
        <f t="shared" si="29"/>
        <v>0</v>
      </c>
      <c r="AG112" s="50"/>
      <c r="AH112" s="43"/>
      <c r="AI112" s="46"/>
      <c r="AJ112" s="43"/>
      <c r="AK112" s="43"/>
      <c r="AL112" s="46"/>
      <c r="AM112" s="47"/>
      <c r="AN112" s="76">
        <f t="shared" si="25"/>
        <v>0</v>
      </c>
      <c r="AO112" s="76">
        <f t="shared" si="30"/>
        <v>0</v>
      </c>
      <c r="AP112" s="214"/>
      <c r="AQ112" s="76">
        <f t="shared" si="26"/>
        <v>0</v>
      </c>
      <c r="AR112" s="91">
        <f t="shared" si="31"/>
        <v>0</v>
      </c>
      <c r="AS112" s="184">
        <f>IF(EA_Tabelle!$AI112="Ja",EA_Tabelle!$AM112,IF(EA_Tabelle!$Y112&lt;&gt;"",EA_Tabelle!$Y112,EA_Tabelle!$U112))</f>
        <v>0</v>
      </c>
      <c r="AT112" s="76">
        <f>IF(EA_Tabelle!$AI112="Ja",EA_Tabelle!$AN112,IF(EA_Tabelle!$AC112&lt;&gt;0,EA_Tabelle!$AC112,EA_Tabelle!$W112))</f>
        <v>0</v>
      </c>
      <c r="AU112" s="91">
        <f>IF(EA_Tabelle!$AI112="Ja",EA_Tabelle!$AO112,IF(EA_Tabelle!$AF112&lt;&gt;0,EA_Tabelle!$AF112,EA_Tabelle!$X112))</f>
        <v>0</v>
      </c>
    </row>
    <row r="113" spans="1:47" s="81" customFormat="1" ht="25" customHeight="1" x14ac:dyDescent="0.3">
      <c r="A113" s="89" t="str">
        <f t="shared" si="16"/>
        <v>0_93</v>
      </c>
      <c r="B113" s="78">
        <f t="shared" si="17"/>
        <v>0</v>
      </c>
      <c r="C113" s="78">
        <f>IF(EA_Tabelle!$B677="","",COUNTIF($B$20:B112,EA_Tabelle!$B677)+1)</f>
        <v>93</v>
      </c>
      <c r="D113" s="77">
        <f t="shared" si="18"/>
        <v>0</v>
      </c>
      <c r="E113" s="77" t="e">
        <f>INDEX(Lieferanten[L_ID],MATCH(EA_Tabelle!$M113,Lieferanten[Lieferantenbezeichnung],0))</f>
        <v>#N/A</v>
      </c>
      <c r="F113" s="79">
        <f t="shared" si="19"/>
        <v>0</v>
      </c>
      <c r="G113" s="79" t="str">
        <f>IF(EA_Tabelle!$L113="","",(INDEX(BT[Ressort],MATCH(EA_Tabelle!$L113,BT[Bedarfsträger],0))))</f>
        <v/>
      </c>
      <c r="H113" s="80" t="str">
        <f>IF(EA_Tabelle!$L113="","",(INDEX(BT[BT_ID],MATCH(EA_Tabelle!$L113,BT[Bedarfsträger],0))))</f>
        <v/>
      </c>
      <c r="I113" s="82">
        <f t="shared" si="20"/>
        <v>0</v>
      </c>
      <c r="J113" s="82">
        <f t="shared" si="21"/>
        <v>0</v>
      </c>
      <c r="K113" s="83">
        <f t="shared" si="22"/>
        <v>0</v>
      </c>
      <c r="L113" s="44"/>
      <c r="M113" s="46"/>
      <c r="N113" s="208"/>
      <c r="O113" s="44"/>
      <c r="P113" s="43"/>
      <c r="Q113" s="206"/>
      <c r="R113" s="44"/>
      <c r="S113" s="90"/>
      <c r="T113" s="46"/>
      <c r="U113" s="210"/>
      <c r="V113" s="43"/>
      <c r="W113" s="186">
        <f>IFERROR(U113*INDEX(Preisstufen[Netto],MATCH(EA_Tabelle!T113,Preisstufen[Preisstufe],0)),0)</f>
        <v>0</v>
      </c>
      <c r="X113" s="186">
        <f t="shared" si="27"/>
        <v>0</v>
      </c>
      <c r="Y113" s="47"/>
      <c r="Z113" s="211"/>
      <c r="AA113" s="212"/>
      <c r="AB113" s="193">
        <f t="shared" si="23"/>
        <v>0</v>
      </c>
      <c r="AC113" s="211">
        <f t="shared" si="24"/>
        <v>0</v>
      </c>
      <c r="AD113" s="88">
        <v>0.19</v>
      </c>
      <c r="AE113" s="195">
        <f t="shared" si="28"/>
        <v>0</v>
      </c>
      <c r="AF113" s="211">
        <f t="shared" si="29"/>
        <v>0</v>
      </c>
      <c r="AG113" s="50"/>
      <c r="AH113" s="43"/>
      <c r="AI113" s="46"/>
      <c r="AJ113" s="43"/>
      <c r="AK113" s="43"/>
      <c r="AL113" s="46"/>
      <c r="AM113" s="47"/>
      <c r="AN113" s="76">
        <f t="shared" si="25"/>
        <v>0</v>
      </c>
      <c r="AO113" s="76">
        <f t="shared" si="30"/>
        <v>0</v>
      </c>
      <c r="AP113" s="214"/>
      <c r="AQ113" s="76">
        <f t="shared" si="26"/>
        <v>0</v>
      </c>
      <c r="AR113" s="91">
        <f t="shared" si="31"/>
        <v>0</v>
      </c>
      <c r="AS113" s="184">
        <f>IF(EA_Tabelle!$AI113="Ja",EA_Tabelle!$AM113,IF(EA_Tabelle!$Y113&lt;&gt;"",EA_Tabelle!$Y113,EA_Tabelle!$U113))</f>
        <v>0</v>
      </c>
      <c r="AT113" s="76">
        <f>IF(EA_Tabelle!$AI113="Ja",EA_Tabelle!$AN113,IF(EA_Tabelle!$AC113&lt;&gt;0,EA_Tabelle!$AC113,EA_Tabelle!$W113))</f>
        <v>0</v>
      </c>
      <c r="AU113" s="91">
        <f>IF(EA_Tabelle!$AI113="Ja",EA_Tabelle!$AO113,IF(EA_Tabelle!$AF113&lt;&gt;0,EA_Tabelle!$AF113,EA_Tabelle!$X113))</f>
        <v>0</v>
      </c>
    </row>
    <row r="114" spans="1:47" s="81" customFormat="1" ht="25" customHeight="1" x14ac:dyDescent="0.3">
      <c r="A114" s="89" t="str">
        <f t="shared" si="16"/>
        <v>0_94</v>
      </c>
      <c r="B114" s="78">
        <f t="shared" si="17"/>
        <v>0</v>
      </c>
      <c r="C114" s="78">
        <f>IF(EA_Tabelle!$B690="","",COUNTIF($B$20:B113,EA_Tabelle!$B690)+1)</f>
        <v>94</v>
      </c>
      <c r="D114" s="77">
        <f t="shared" si="18"/>
        <v>0</v>
      </c>
      <c r="E114" s="77" t="e">
        <f>INDEX(Lieferanten[L_ID],MATCH(EA_Tabelle!$M114,Lieferanten[Lieferantenbezeichnung],0))</f>
        <v>#N/A</v>
      </c>
      <c r="F114" s="79">
        <f t="shared" si="19"/>
        <v>0</v>
      </c>
      <c r="G114" s="79" t="str">
        <f>IF(EA_Tabelle!$L114="","",(INDEX(BT[Ressort],MATCH(EA_Tabelle!$L114,BT[Bedarfsträger],0))))</f>
        <v/>
      </c>
      <c r="H114" s="80" t="str">
        <f>IF(EA_Tabelle!$L114="","",(INDEX(BT[BT_ID],MATCH(EA_Tabelle!$L114,BT[Bedarfsträger],0))))</f>
        <v/>
      </c>
      <c r="I114" s="82">
        <f t="shared" si="20"/>
        <v>0</v>
      </c>
      <c r="J114" s="82">
        <f t="shared" si="21"/>
        <v>0</v>
      </c>
      <c r="K114" s="83">
        <f t="shared" si="22"/>
        <v>0</v>
      </c>
      <c r="L114" s="44"/>
      <c r="M114" s="46"/>
      <c r="N114" s="208"/>
      <c r="O114" s="44"/>
      <c r="P114" s="43"/>
      <c r="Q114" s="206"/>
      <c r="R114" s="44"/>
      <c r="S114" s="90"/>
      <c r="T114" s="46"/>
      <c r="U114" s="210"/>
      <c r="V114" s="43"/>
      <c r="W114" s="186">
        <f>IFERROR(U114*INDEX(Preisstufen[Netto],MATCH(EA_Tabelle!T114,Preisstufen[Preisstufe],0)),0)</f>
        <v>0</v>
      </c>
      <c r="X114" s="186">
        <f t="shared" si="27"/>
        <v>0</v>
      </c>
      <c r="Y114" s="47"/>
      <c r="Z114" s="211"/>
      <c r="AA114" s="212"/>
      <c r="AB114" s="193">
        <f t="shared" si="23"/>
        <v>0</v>
      </c>
      <c r="AC114" s="211">
        <f t="shared" si="24"/>
        <v>0</v>
      </c>
      <c r="AD114" s="88">
        <v>0.19</v>
      </c>
      <c r="AE114" s="195">
        <f t="shared" si="28"/>
        <v>0</v>
      </c>
      <c r="AF114" s="211">
        <f t="shared" si="29"/>
        <v>0</v>
      </c>
      <c r="AG114" s="50"/>
      <c r="AH114" s="43"/>
      <c r="AI114" s="46"/>
      <c r="AJ114" s="43"/>
      <c r="AK114" s="43"/>
      <c r="AL114" s="46"/>
      <c r="AM114" s="47"/>
      <c r="AN114" s="76">
        <f t="shared" si="25"/>
        <v>0</v>
      </c>
      <c r="AO114" s="76">
        <f t="shared" si="30"/>
        <v>0</v>
      </c>
      <c r="AP114" s="214"/>
      <c r="AQ114" s="76">
        <f t="shared" si="26"/>
        <v>0</v>
      </c>
      <c r="AR114" s="91">
        <f t="shared" si="31"/>
        <v>0</v>
      </c>
      <c r="AS114" s="184">
        <f>IF(EA_Tabelle!$AI114="Ja",EA_Tabelle!$AM114,IF(EA_Tabelle!$Y114&lt;&gt;"",EA_Tabelle!$Y114,EA_Tabelle!$U114))</f>
        <v>0</v>
      </c>
      <c r="AT114" s="76">
        <f>IF(EA_Tabelle!$AI114="Ja",EA_Tabelle!$AN114,IF(EA_Tabelle!$AC114&lt;&gt;0,EA_Tabelle!$AC114,EA_Tabelle!$W114))</f>
        <v>0</v>
      </c>
      <c r="AU114" s="91">
        <f>IF(EA_Tabelle!$AI114="Ja",EA_Tabelle!$AO114,IF(EA_Tabelle!$AF114&lt;&gt;0,EA_Tabelle!$AF114,EA_Tabelle!$X114))</f>
        <v>0</v>
      </c>
    </row>
    <row r="115" spans="1:47" s="81" customFormat="1" ht="25" customHeight="1" x14ac:dyDescent="0.3">
      <c r="A115" s="89" t="str">
        <f t="shared" si="16"/>
        <v>0_95</v>
      </c>
      <c r="B115" s="78">
        <f t="shared" si="17"/>
        <v>0</v>
      </c>
      <c r="C115" s="78">
        <f>IF(EA_Tabelle!$B226="","",COUNTIF($B$20:B114,EA_Tabelle!$B226)+1)</f>
        <v>95</v>
      </c>
      <c r="D115" s="77">
        <f t="shared" si="18"/>
        <v>0</v>
      </c>
      <c r="E115" s="77" t="e">
        <f>INDEX(Lieferanten[L_ID],MATCH(EA_Tabelle!$M115,Lieferanten[Lieferantenbezeichnung],0))</f>
        <v>#N/A</v>
      </c>
      <c r="F115" s="79">
        <f t="shared" si="19"/>
        <v>0</v>
      </c>
      <c r="G115" s="79" t="str">
        <f>IF(EA_Tabelle!$L115="","",(INDEX(BT[Ressort],MATCH(EA_Tabelle!$L115,BT[Bedarfsträger],0))))</f>
        <v/>
      </c>
      <c r="H115" s="80" t="str">
        <f>IF(EA_Tabelle!$L115="","",(INDEX(BT[BT_ID],MATCH(EA_Tabelle!$L115,BT[Bedarfsträger],0))))</f>
        <v/>
      </c>
      <c r="I115" s="82">
        <f t="shared" si="20"/>
        <v>0</v>
      </c>
      <c r="J115" s="82">
        <f t="shared" si="21"/>
        <v>0</v>
      </c>
      <c r="K115" s="83">
        <f t="shared" si="22"/>
        <v>0</v>
      </c>
      <c r="L115" s="44"/>
      <c r="M115" s="46"/>
      <c r="N115" s="208"/>
      <c r="O115" s="44"/>
      <c r="P115" s="43"/>
      <c r="Q115" s="206"/>
      <c r="R115" s="44"/>
      <c r="S115" s="90"/>
      <c r="T115" s="46"/>
      <c r="U115" s="210"/>
      <c r="V115" s="43"/>
      <c r="W115" s="186">
        <f>IFERROR(U115*INDEX(Preisstufen[Netto],MATCH(EA_Tabelle!T115,Preisstufen[Preisstufe],0)),0)</f>
        <v>0</v>
      </c>
      <c r="X115" s="186">
        <f t="shared" si="27"/>
        <v>0</v>
      </c>
      <c r="Y115" s="47"/>
      <c r="Z115" s="211"/>
      <c r="AA115" s="212"/>
      <c r="AB115" s="193">
        <f t="shared" si="23"/>
        <v>0</v>
      </c>
      <c r="AC115" s="211">
        <f t="shared" si="24"/>
        <v>0</v>
      </c>
      <c r="AD115" s="88">
        <v>0.19</v>
      </c>
      <c r="AE115" s="195">
        <f t="shared" si="28"/>
        <v>0</v>
      </c>
      <c r="AF115" s="211">
        <f t="shared" si="29"/>
        <v>0</v>
      </c>
      <c r="AG115" s="50"/>
      <c r="AH115" s="43"/>
      <c r="AI115" s="46"/>
      <c r="AJ115" s="43"/>
      <c r="AK115" s="43"/>
      <c r="AL115" s="46"/>
      <c r="AM115" s="47"/>
      <c r="AN115" s="76">
        <f t="shared" si="25"/>
        <v>0</v>
      </c>
      <c r="AO115" s="76">
        <f t="shared" si="30"/>
        <v>0</v>
      </c>
      <c r="AP115" s="214"/>
      <c r="AQ115" s="76">
        <f t="shared" si="26"/>
        <v>0</v>
      </c>
      <c r="AR115" s="91">
        <f t="shared" si="31"/>
        <v>0</v>
      </c>
      <c r="AS115" s="184">
        <f>IF(EA_Tabelle!$AI115="Ja",EA_Tabelle!$AM115,IF(EA_Tabelle!$Y115&lt;&gt;"",EA_Tabelle!$Y115,EA_Tabelle!$U115))</f>
        <v>0</v>
      </c>
      <c r="AT115" s="76">
        <f>IF(EA_Tabelle!$AI115="Ja",EA_Tabelle!$AN115,IF(EA_Tabelle!$AC115&lt;&gt;0,EA_Tabelle!$AC115,EA_Tabelle!$W115))</f>
        <v>0</v>
      </c>
      <c r="AU115" s="91">
        <f>IF(EA_Tabelle!$AI115="Ja",EA_Tabelle!$AO115,IF(EA_Tabelle!$AF115&lt;&gt;0,EA_Tabelle!$AF115,EA_Tabelle!$X115))</f>
        <v>0</v>
      </c>
    </row>
    <row r="116" spans="1:47" s="81" customFormat="1" ht="25" customHeight="1" x14ac:dyDescent="0.3">
      <c r="A116" s="89" t="str">
        <f t="shared" si="16"/>
        <v>0_96</v>
      </c>
      <c r="B116" s="78">
        <f t="shared" si="17"/>
        <v>0</v>
      </c>
      <c r="C116" s="78">
        <f>IF(EA_Tabelle!$B307="","",COUNTIF($B$20:B115,EA_Tabelle!$B307)+1)</f>
        <v>96</v>
      </c>
      <c r="D116" s="77">
        <f t="shared" si="18"/>
        <v>0</v>
      </c>
      <c r="E116" s="77" t="e">
        <f>INDEX(Lieferanten[L_ID],MATCH(EA_Tabelle!$M116,Lieferanten[Lieferantenbezeichnung],0))</f>
        <v>#N/A</v>
      </c>
      <c r="F116" s="79">
        <f t="shared" si="19"/>
        <v>0</v>
      </c>
      <c r="G116" s="79" t="str">
        <f>IF(EA_Tabelle!$L116="","",(INDEX(BT[Ressort],MATCH(EA_Tabelle!$L116,BT[Bedarfsträger],0))))</f>
        <v/>
      </c>
      <c r="H116" s="80" t="str">
        <f>IF(EA_Tabelle!$L116="","",(INDEX(BT[BT_ID],MATCH(EA_Tabelle!$L116,BT[Bedarfsträger],0))))</f>
        <v/>
      </c>
      <c r="I116" s="82">
        <f t="shared" si="20"/>
        <v>0</v>
      </c>
      <c r="J116" s="82">
        <f t="shared" si="21"/>
        <v>0</v>
      </c>
      <c r="K116" s="83">
        <f t="shared" si="22"/>
        <v>0</v>
      </c>
      <c r="L116" s="44"/>
      <c r="M116" s="46"/>
      <c r="N116" s="208"/>
      <c r="O116" s="44"/>
      <c r="P116" s="43"/>
      <c r="Q116" s="206"/>
      <c r="R116" s="44"/>
      <c r="S116" s="90"/>
      <c r="T116" s="46"/>
      <c r="U116" s="210"/>
      <c r="V116" s="43"/>
      <c r="W116" s="186">
        <f>IFERROR(U116*INDEX(Preisstufen[Netto],MATCH(EA_Tabelle!T116,Preisstufen[Preisstufe],0)),0)</f>
        <v>0</v>
      </c>
      <c r="X116" s="186">
        <f t="shared" si="27"/>
        <v>0</v>
      </c>
      <c r="Y116" s="47"/>
      <c r="Z116" s="211"/>
      <c r="AA116" s="212"/>
      <c r="AB116" s="193">
        <f t="shared" si="23"/>
        <v>0</v>
      </c>
      <c r="AC116" s="211">
        <f t="shared" si="24"/>
        <v>0</v>
      </c>
      <c r="AD116" s="88">
        <v>0.19</v>
      </c>
      <c r="AE116" s="195">
        <f t="shared" si="28"/>
        <v>0</v>
      </c>
      <c r="AF116" s="211">
        <f t="shared" si="29"/>
        <v>0</v>
      </c>
      <c r="AG116" s="50"/>
      <c r="AH116" s="43"/>
      <c r="AI116" s="46"/>
      <c r="AJ116" s="43"/>
      <c r="AK116" s="43"/>
      <c r="AL116" s="46"/>
      <c r="AM116" s="47"/>
      <c r="AN116" s="76">
        <f t="shared" si="25"/>
        <v>0</v>
      </c>
      <c r="AO116" s="76">
        <f t="shared" si="30"/>
        <v>0</v>
      </c>
      <c r="AP116" s="214"/>
      <c r="AQ116" s="76">
        <f t="shared" si="26"/>
        <v>0</v>
      </c>
      <c r="AR116" s="91">
        <f t="shared" si="31"/>
        <v>0</v>
      </c>
      <c r="AS116" s="184">
        <f>IF(EA_Tabelle!$AI116="Ja",EA_Tabelle!$AM116,IF(EA_Tabelle!$Y116&lt;&gt;"",EA_Tabelle!$Y116,EA_Tabelle!$U116))</f>
        <v>0</v>
      </c>
      <c r="AT116" s="76">
        <f>IF(EA_Tabelle!$AI116="Ja",EA_Tabelle!$AN116,IF(EA_Tabelle!$AC116&lt;&gt;0,EA_Tabelle!$AC116,EA_Tabelle!$W116))</f>
        <v>0</v>
      </c>
      <c r="AU116" s="91">
        <f>IF(EA_Tabelle!$AI116="Ja",EA_Tabelle!$AO116,IF(EA_Tabelle!$AF116&lt;&gt;0,EA_Tabelle!$AF116,EA_Tabelle!$X116))</f>
        <v>0</v>
      </c>
    </row>
    <row r="117" spans="1:47" s="81" customFormat="1" ht="25" customHeight="1" x14ac:dyDescent="0.3">
      <c r="A117" s="89" t="str">
        <f t="shared" si="16"/>
        <v>0_97</v>
      </c>
      <c r="B117" s="78">
        <f t="shared" si="17"/>
        <v>0</v>
      </c>
      <c r="C117" s="78">
        <f>IF(EA_Tabelle!$B224="","",COUNTIF($B$20:B116,EA_Tabelle!$B224)+1)</f>
        <v>97</v>
      </c>
      <c r="D117" s="77">
        <f t="shared" si="18"/>
        <v>0</v>
      </c>
      <c r="E117" s="77" t="e">
        <f>INDEX(Lieferanten[L_ID],MATCH(EA_Tabelle!$M117,Lieferanten[Lieferantenbezeichnung],0))</f>
        <v>#N/A</v>
      </c>
      <c r="F117" s="79">
        <f t="shared" si="19"/>
        <v>0</v>
      </c>
      <c r="G117" s="79" t="str">
        <f>IF(EA_Tabelle!$L117="","",(INDEX(BT[Ressort],MATCH(EA_Tabelle!$L117,BT[Bedarfsträger],0))))</f>
        <v/>
      </c>
      <c r="H117" s="80" t="str">
        <f>IF(EA_Tabelle!$L117="","",(INDEX(BT[BT_ID],MATCH(EA_Tabelle!$L117,BT[Bedarfsträger],0))))</f>
        <v/>
      </c>
      <c r="I117" s="82">
        <f t="shared" si="20"/>
        <v>0</v>
      </c>
      <c r="J117" s="82">
        <f t="shared" si="21"/>
        <v>0</v>
      </c>
      <c r="K117" s="83">
        <f t="shared" si="22"/>
        <v>0</v>
      </c>
      <c r="L117" s="44"/>
      <c r="M117" s="46"/>
      <c r="N117" s="208"/>
      <c r="O117" s="44"/>
      <c r="P117" s="43"/>
      <c r="Q117" s="206"/>
      <c r="R117" s="44"/>
      <c r="S117" s="90"/>
      <c r="T117" s="46"/>
      <c r="U117" s="210"/>
      <c r="V117" s="43"/>
      <c r="W117" s="186">
        <f>IFERROR(U117*INDEX(Preisstufen[Netto],MATCH(EA_Tabelle!T117,Preisstufen[Preisstufe],0)),0)</f>
        <v>0</v>
      </c>
      <c r="X117" s="186">
        <f t="shared" si="27"/>
        <v>0</v>
      </c>
      <c r="Y117" s="47"/>
      <c r="Z117" s="211"/>
      <c r="AA117" s="212"/>
      <c r="AB117" s="193">
        <f t="shared" si="23"/>
        <v>0</v>
      </c>
      <c r="AC117" s="211">
        <f t="shared" si="24"/>
        <v>0</v>
      </c>
      <c r="AD117" s="88">
        <v>0.19</v>
      </c>
      <c r="AE117" s="195">
        <f t="shared" si="28"/>
        <v>0</v>
      </c>
      <c r="AF117" s="211">
        <f t="shared" si="29"/>
        <v>0</v>
      </c>
      <c r="AG117" s="50"/>
      <c r="AH117" s="43"/>
      <c r="AI117" s="46"/>
      <c r="AJ117" s="43"/>
      <c r="AK117" s="43"/>
      <c r="AL117" s="46"/>
      <c r="AM117" s="47"/>
      <c r="AN117" s="76">
        <f t="shared" si="25"/>
        <v>0</v>
      </c>
      <c r="AO117" s="76">
        <f t="shared" si="30"/>
        <v>0</v>
      </c>
      <c r="AP117" s="214"/>
      <c r="AQ117" s="76">
        <f t="shared" si="26"/>
        <v>0</v>
      </c>
      <c r="AR117" s="91">
        <f t="shared" si="31"/>
        <v>0</v>
      </c>
      <c r="AS117" s="184">
        <f>IF(EA_Tabelle!$AI117="Ja",EA_Tabelle!$AM117,IF(EA_Tabelle!$Y117&lt;&gt;"",EA_Tabelle!$Y117,EA_Tabelle!$U117))</f>
        <v>0</v>
      </c>
      <c r="AT117" s="76">
        <f>IF(EA_Tabelle!$AI117="Ja",EA_Tabelle!$AN117,IF(EA_Tabelle!$AC117&lt;&gt;0,EA_Tabelle!$AC117,EA_Tabelle!$W117))</f>
        <v>0</v>
      </c>
      <c r="AU117" s="91">
        <f>IF(EA_Tabelle!$AI117="Ja",EA_Tabelle!$AO117,IF(EA_Tabelle!$AF117&lt;&gt;0,EA_Tabelle!$AF117,EA_Tabelle!$X117))</f>
        <v>0</v>
      </c>
    </row>
    <row r="118" spans="1:47" s="81" customFormat="1" ht="25" customHeight="1" x14ac:dyDescent="0.3">
      <c r="A118" s="89" t="str">
        <f t="shared" si="16"/>
        <v>0_98</v>
      </c>
      <c r="B118" s="78">
        <f t="shared" si="17"/>
        <v>0</v>
      </c>
      <c r="C118" s="78">
        <f>IF(EA_Tabelle!$B657="","",COUNTIF($B$20:B117,EA_Tabelle!$B657)+1)</f>
        <v>98</v>
      </c>
      <c r="D118" s="77">
        <f t="shared" si="18"/>
        <v>0</v>
      </c>
      <c r="E118" s="77" t="e">
        <f>INDEX(Lieferanten[L_ID],MATCH(EA_Tabelle!$M118,Lieferanten[Lieferantenbezeichnung],0))</f>
        <v>#N/A</v>
      </c>
      <c r="F118" s="79">
        <f t="shared" si="19"/>
        <v>0</v>
      </c>
      <c r="G118" s="79" t="str">
        <f>IF(EA_Tabelle!$L118="","",(INDEX(BT[Ressort],MATCH(EA_Tabelle!$L118,BT[Bedarfsträger],0))))</f>
        <v/>
      </c>
      <c r="H118" s="80" t="str">
        <f>IF(EA_Tabelle!$L118="","",(INDEX(BT[BT_ID],MATCH(EA_Tabelle!$L118,BT[Bedarfsträger],0))))</f>
        <v/>
      </c>
      <c r="I118" s="82">
        <f t="shared" si="20"/>
        <v>0</v>
      </c>
      <c r="J118" s="82">
        <f t="shared" si="21"/>
        <v>0</v>
      </c>
      <c r="K118" s="83">
        <f t="shared" si="22"/>
        <v>0</v>
      </c>
      <c r="L118" s="44"/>
      <c r="M118" s="46"/>
      <c r="N118" s="208"/>
      <c r="O118" s="44"/>
      <c r="P118" s="43"/>
      <c r="Q118" s="206"/>
      <c r="R118" s="44"/>
      <c r="S118" s="90"/>
      <c r="T118" s="46"/>
      <c r="U118" s="210"/>
      <c r="V118" s="43"/>
      <c r="W118" s="186">
        <f>IFERROR(U118*INDEX(Preisstufen[Netto],MATCH(EA_Tabelle!T118,Preisstufen[Preisstufe],0)),0)</f>
        <v>0</v>
      </c>
      <c r="X118" s="186">
        <f t="shared" si="27"/>
        <v>0</v>
      </c>
      <c r="Y118" s="47"/>
      <c r="Z118" s="211"/>
      <c r="AA118" s="212"/>
      <c r="AB118" s="193">
        <f t="shared" si="23"/>
        <v>0</v>
      </c>
      <c r="AC118" s="211">
        <f t="shared" si="24"/>
        <v>0</v>
      </c>
      <c r="AD118" s="88">
        <v>0.19</v>
      </c>
      <c r="AE118" s="195">
        <f t="shared" si="28"/>
        <v>0</v>
      </c>
      <c r="AF118" s="211">
        <f t="shared" si="29"/>
        <v>0</v>
      </c>
      <c r="AG118" s="50"/>
      <c r="AH118" s="43"/>
      <c r="AI118" s="46"/>
      <c r="AJ118" s="43"/>
      <c r="AK118" s="43"/>
      <c r="AL118" s="46"/>
      <c r="AM118" s="47"/>
      <c r="AN118" s="76">
        <f t="shared" si="25"/>
        <v>0</v>
      </c>
      <c r="AO118" s="76">
        <f t="shared" si="30"/>
        <v>0</v>
      </c>
      <c r="AP118" s="214"/>
      <c r="AQ118" s="76">
        <f t="shared" si="26"/>
        <v>0</v>
      </c>
      <c r="AR118" s="91">
        <f t="shared" si="31"/>
        <v>0</v>
      </c>
      <c r="AS118" s="184">
        <f>IF(EA_Tabelle!$AI118="Ja",EA_Tabelle!$AM118,IF(EA_Tabelle!$Y118&lt;&gt;"",EA_Tabelle!$Y118,EA_Tabelle!$U118))</f>
        <v>0</v>
      </c>
      <c r="AT118" s="76">
        <f>IF(EA_Tabelle!$AI118="Ja",EA_Tabelle!$AN118,IF(EA_Tabelle!$AC118&lt;&gt;0,EA_Tabelle!$AC118,EA_Tabelle!$W118))</f>
        <v>0</v>
      </c>
      <c r="AU118" s="91">
        <f>IF(EA_Tabelle!$AI118="Ja",EA_Tabelle!$AO118,IF(EA_Tabelle!$AF118&lt;&gt;0,EA_Tabelle!$AF118,EA_Tabelle!$X118))</f>
        <v>0</v>
      </c>
    </row>
    <row r="119" spans="1:47" s="81" customFormat="1" ht="25" customHeight="1" x14ac:dyDescent="0.3">
      <c r="A119" s="89" t="str">
        <f t="shared" si="16"/>
        <v>0_99</v>
      </c>
      <c r="B119" s="78">
        <f t="shared" si="17"/>
        <v>0</v>
      </c>
      <c r="C119" s="78">
        <f>IF(EA_Tabelle!$B700="","",COUNTIF($B$20:B118,EA_Tabelle!$B700)+1)</f>
        <v>99</v>
      </c>
      <c r="D119" s="77">
        <f t="shared" si="18"/>
        <v>0</v>
      </c>
      <c r="E119" s="77" t="e">
        <f>INDEX(Lieferanten[L_ID],MATCH(EA_Tabelle!$M119,Lieferanten[Lieferantenbezeichnung],0))</f>
        <v>#N/A</v>
      </c>
      <c r="F119" s="79">
        <f t="shared" si="19"/>
        <v>0</v>
      </c>
      <c r="G119" s="79" t="str">
        <f>IF(EA_Tabelle!$L119="","",(INDEX(BT[Ressort],MATCH(EA_Tabelle!$L119,BT[Bedarfsträger],0))))</f>
        <v/>
      </c>
      <c r="H119" s="80" t="str">
        <f>IF(EA_Tabelle!$L119="","",(INDEX(BT[BT_ID],MATCH(EA_Tabelle!$L119,BT[Bedarfsträger],0))))</f>
        <v/>
      </c>
      <c r="I119" s="82">
        <f t="shared" si="20"/>
        <v>0</v>
      </c>
      <c r="J119" s="82">
        <f t="shared" si="21"/>
        <v>0</v>
      </c>
      <c r="K119" s="83">
        <f t="shared" si="22"/>
        <v>0</v>
      </c>
      <c r="L119" s="44"/>
      <c r="M119" s="46"/>
      <c r="N119" s="208"/>
      <c r="O119" s="44"/>
      <c r="P119" s="43"/>
      <c r="Q119" s="206"/>
      <c r="R119" s="44"/>
      <c r="S119" s="90"/>
      <c r="T119" s="46"/>
      <c r="U119" s="210"/>
      <c r="V119" s="43"/>
      <c r="W119" s="186">
        <f>IFERROR(U119*INDEX(Preisstufen[Netto],MATCH(EA_Tabelle!T119,Preisstufen[Preisstufe],0)),0)</f>
        <v>0</v>
      </c>
      <c r="X119" s="186">
        <f t="shared" si="27"/>
        <v>0</v>
      </c>
      <c r="Y119" s="47"/>
      <c r="Z119" s="211"/>
      <c r="AA119" s="212"/>
      <c r="AB119" s="193">
        <f t="shared" si="23"/>
        <v>0</v>
      </c>
      <c r="AC119" s="211">
        <f t="shared" si="24"/>
        <v>0</v>
      </c>
      <c r="AD119" s="88">
        <v>0.19</v>
      </c>
      <c r="AE119" s="195">
        <f t="shared" si="28"/>
        <v>0</v>
      </c>
      <c r="AF119" s="211">
        <f t="shared" si="29"/>
        <v>0</v>
      </c>
      <c r="AG119" s="50"/>
      <c r="AH119" s="43"/>
      <c r="AI119" s="46"/>
      <c r="AJ119" s="43"/>
      <c r="AK119" s="43"/>
      <c r="AL119" s="46"/>
      <c r="AM119" s="47"/>
      <c r="AN119" s="76">
        <f t="shared" si="25"/>
        <v>0</v>
      </c>
      <c r="AO119" s="76">
        <f t="shared" si="30"/>
        <v>0</v>
      </c>
      <c r="AP119" s="214"/>
      <c r="AQ119" s="76">
        <f t="shared" si="26"/>
        <v>0</v>
      </c>
      <c r="AR119" s="91">
        <f t="shared" si="31"/>
        <v>0</v>
      </c>
      <c r="AS119" s="184">
        <f>IF(EA_Tabelle!$AI119="Ja",EA_Tabelle!$AM119,IF(EA_Tabelle!$Y119&lt;&gt;"",EA_Tabelle!$Y119,EA_Tabelle!$U119))</f>
        <v>0</v>
      </c>
      <c r="AT119" s="76">
        <f>IF(EA_Tabelle!$AI119="Ja",EA_Tabelle!$AN119,IF(EA_Tabelle!$AC119&lt;&gt;0,EA_Tabelle!$AC119,EA_Tabelle!$W119))</f>
        <v>0</v>
      </c>
      <c r="AU119" s="91">
        <f>IF(EA_Tabelle!$AI119="Ja",EA_Tabelle!$AO119,IF(EA_Tabelle!$AF119&lt;&gt;0,EA_Tabelle!$AF119,EA_Tabelle!$X119))</f>
        <v>0</v>
      </c>
    </row>
    <row r="120" spans="1:47" s="81" customFormat="1" ht="25" customHeight="1" x14ac:dyDescent="0.3">
      <c r="A120" s="89" t="str">
        <f t="shared" si="16"/>
        <v>0_100</v>
      </c>
      <c r="B120" s="78">
        <f t="shared" si="17"/>
        <v>0</v>
      </c>
      <c r="C120" s="78">
        <f>IF(EA_Tabelle!$B731="","",COUNTIF($B$20:B119,EA_Tabelle!$B731)+1)</f>
        <v>100</v>
      </c>
      <c r="D120" s="77">
        <f t="shared" si="18"/>
        <v>0</v>
      </c>
      <c r="E120" s="77" t="e">
        <f>INDEX(Lieferanten[L_ID],MATCH(EA_Tabelle!$M120,Lieferanten[Lieferantenbezeichnung],0))</f>
        <v>#N/A</v>
      </c>
      <c r="F120" s="79">
        <f t="shared" si="19"/>
        <v>0</v>
      </c>
      <c r="G120" s="79" t="str">
        <f>IF(EA_Tabelle!$L120="","",(INDEX(BT[Ressort],MATCH(EA_Tabelle!$L120,BT[Bedarfsträger],0))))</f>
        <v/>
      </c>
      <c r="H120" s="80" t="str">
        <f>IF(EA_Tabelle!$L120="","",(INDEX(BT[BT_ID],MATCH(EA_Tabelle!$L120,BT[Bedarfsträger],0))))</f>
        <v/>
      </c>
      <c r="I120" s="82">
        <f t="shared" si="20"/>
        <v>0</v>
      </c>
      <c r="J120" s="82">
        <f t="shared" si="21"/>
        <v>0</v>
      </c>
      <c r="K120" s="83">
        <f t="shared" si="22"/>
        <v>0</v>
      </c>
      <c r="L120" s="44"/>
      <c r="M120" s="46"/>
      <c r="N120" s="208"/>
      <c r="O120" s="44"/>
      <c r="P120" s="43"/>
      <c r="Q120" s="206"/>
      <c r="R120" s="44"/>
      <c r="S120" s="90"/>
      <c r="T120" s="46"/>
      <c r="U120" s="210"/>
      <c r="V120" s="43"/>
      <c r="W120" s="186">
        <f>IFERROR(U120*INDEX(Preisstufen[Netto],MATCH(EA_Tabelle!T120,Preisstufen[Preisstufe],0)),0)</f>
        <v>0</v>
      </c>
      <c r="X120" s="186">
        <f t="shared" si="27"/>
        <v>0</v>
      </c>
      <c r="Y120" s="47"/>
      <c r="Z120" s="211"/>
      <c r="AA120" s="212"/>
      <c r="AB120" s="193">
        <f t="shared" si="23"/>
        <v>0</v>
      </c>
      <c r="AC120" s="211">
        <f t="shared" si="24"/>
        <v>0</v>
      </c>
      <c r="AD120" s="88">
        <v>0.19</v>
      </c>
      <c r="AE120" s="195">
        <f t="shared" si="28"/>
        <v>0</v>
      </c>
      <c r="AF120" s="211">
        <f t="shared" si="29"/>
        <v>0</v>
      </c>
      <c r="AG120" s="50"/>
      <c r="AH120" s="43"/>
      <c r="AI120" s="46"/>
      <c r="AJ120" s="43"/>
      <c r="AK120" s="43"/>
      <c r="AL120" s="46"/>
      <c r="AM120" s="47"/>
      <c r="AN120" s="76">
        <f t="shared" si="25"/>
        <v>0</v>
      </c>
      <c r="AO120" s="76">
        <f t="shared" si="30"/>
        <v>0</v>
      </c>
      <c r="AP120" s="214"/>
      <c r="AQ120" s="76">
        <f t="shared" si="26"/>
        <v>0</v>
      </c>
      <c r="AR120" s="91">
        <f t="shared" si="31"/>
        <v>0</v>
      </c>
      <c r="AS120" s="184">
        <f>IF(EA_Tabelle!$AI120="Ja",EA_Tabelle!$AM120,IF(EA_Tabelle!$Y120&lt;&gt;"",EA_Tabelle!$Y120,EA_Tabelle!$U120))</f>
        <v>0</v>
      </c>
      <c r="AT120" s="76">
        <f>IF(EA_Tabelle!$AI120="Ja",EA_Tabelle!$AN120,IF(EA_Tabelle!$AC120&lt;&gt;0,EA_Tabelle!$AC120,EA_Tabelle!$W120))</f>
        <v>0</v>
      </c>
      <c r="AU120" s="91">
        <f>IF(EA_Tabelle!$AI120="Ja",EA_Tabelle!$AO120,IF(EA_Tabelle!$AF120&lt;&gt;0,EA_Tabelle!$AF120,EA_Tabelle!$X120))</f>
        <v>0</v>
      </c>
    </row>
    <row r="121" spans="1:47" s="81" customFormat="1" ht="25" customHeight="1" x14ac:dyDescent="0.3">
      <c r="A121" s="89" t="str">
        <f t="shared" si="16"/>
        <v>0_101</v>
      </c>
      <c r="B121" s="78">
        <f t="shared" si="17"/>
        <v>0</v>
      </c>
      <c r="C121" s="78">
        <f>IF(EA_Tabelle!$B627="","",COUNTIF($B$20:B120,EA_Tabelle!$B627)+1)</f>
        <v>101</v>
      </c>
      <c r="D121" s="77">
        <f t="shared" si="18"/>
        <v>0</v>
      </c>
      <c r="E121" s="77" t="e">
        <f>INDEX(Lieferanten[L_ID],MATCH(EA_Tabelle!$M121,Lieferanten[Lieferantenbezeichnung],0))</f>
        <v>#N/A</v>
      </c>
      <c r="F121" s="79">
        <f t="shared" si="19"/>
        <v>0</v>
      </c>
      <c r="G121" s="79" t="str">
        <f>IF(EA_Tabelle!$L121="","",(INDEX(BT[Ressort],MATCH(EA_Tabelle!$L121,BT[Bedarfsträger],0))))</f>
        <v/>
      </c>
      <c r="H121" s="80" t="str">
        <f>IF(EA_Tabelle!$L121="","",(INDEX(BT[BT_ID],MATCH(EA_Tabelle!$L121,BT[Bedarfsträger],0))))</f>
        <v/>
      </c>
      <c r="I121" s="82">
        <f t="shared" si="20"/>
        <v>0</v>
      </c>
      <c r="J121" s="82">
        <f t="shared" si="21"/>
        <v>0</v>
      </c>
      <c r="K121" s="83">
        <f t="shared" si="22"/>
        <v>0</v>
      </c>
      <c r="L121" s="44"/>
      <c r="M121" s="46"/>
      <c r="N121" s="208"/>
      <c r="O121" s="44"/>
      <c r="P121" s="43"/>
      <c r="Q121" s="206"/>
      <c r="R121" s="44"/>
      <c r="S121" s="90"/>
      <c r="T121" s="46"/>
      <c r="U121" s="210"/>
      <c r="V121" s="43"/>
      <c r="W121" s="186">
        <f>IFERROR(U121*INDEX(Preisstufen[Netto],MATCH(EA_Tabelle!T121,Preisstufen[Preisstufe],0)),0)</f>
        <v>0</v>
      </c>
      <c r="X121" s="186">
        <f t="shared" si="27"/>
        <v>0</v>
      </c>
      <c r="Y121" s="47"/>
      <c r="Z121" s="211"/>
      <c r="AA121" s="212"/>
      <c r="AB121" s="193">
        <f t="shared" si="23"/>
        <v>0</v>
      </c>
      <c r="AC121" s="211">
        <f t="shared" si="24"/>
        <v>0</v>
      </c>
      <c r="AD121" s="88">
        <v>0.19</v>
      </c>
      <c r="AE121" s="195">
        <f t="shared" si="28"/>
        <v>0</v>
      </c>
      <c r="AF121" s="211">
        <f t="shared" si="29"/>
        <v>0</v>
      </c>
      <c r="AG121" s="50"/>
      <c r="AH121" s="43"/>
      <c r="AI121" s="46"/>
      <c r="AJ121" s="43"/>
      <c r="AK121" s="43"/>
      <c r="AL121" s="46"/>
      <c r="AM121" s="47"/>
      <c r="AN121" s="76">
        <f t="shared" si="25"/>
        <v>0</v>
      </c>
      <c r="AO121" s="76">
        <f t="shared" si="30"/>
        <v>0</v>
      </c>
      <c r="AP121" s="214"/>
      <c r="AQ121" s="76">
        <f t="shared" si="26"/>
        <v>0</v>
      </c>
      <c r="AR121" s="91">
        <f t="shared" si="31"/>
        <v>0</v>
      </c>
      <c r="AS121" s="184">
        <f>IF(EA_Tabelle!$AI121="Ja",EA_Tabelle!$AM121,IF(EA_Tabelle!$Y121&lt;&gt;"",EA_Tabelle!$Y121,EA_Tabelle!$U121))</f>
        <v>0</v>
      </c>
      <c r="AT121" s="76">
        <f>IF(EA_Tabelle!$AI121="Ja",EA_Tabelle!$AN121,IF(EA_Tabelle!$AC121&lt;&gt;0,EA_Tabelle!$AC121,EA_Tabelle!$W121))</f>
        <v>0</v>
      </c>
      <c r="AU121" s="91">
        <f>IF(EA_Tabelle!$AI121="Ja",EA_Tabelle!$AO121,IF(EA_Tabelle!$AF121&lt;&gt;0,EA_Tabelle!$AF121,EA_Tabelle!$X121))</f>
        <v>0</v>
      </c>
    </row>
    <row r="122" spans="1:47" s="81" customFormat="1" ht="25" customHeight="1" x14ac:dyDescent="0.3">
      <c r="A122" s="89" t="str">
        <f t="shared" si="16"/>
        <v>0_102</v>
      </c>
      <c r="B122" s="78">
        <f t="shared" si="17"/>
        <v>0</v>
      </c>
      <c r="C122" s="78">
        <f>IF(EA_Tabelle!$B381="","",COUNTIF($B$20:B121,EA_Tabelle!$B381)+1)</f>
        <v>102</v>
      </c>
      <c r="D122" s="77">
        <f t="shared" si="18"/>
        <v>0</v>
      </c>
      <c r="E122" s="77" t="e">
        <f>INDEX(Lieferanten[L_ID],MATCH(EA_Tabelle!$M122,Lieferanten[Lieferantenbezeichnung],0))</f>
        <v>#N/A</v>
      </c>
      <c r="F122" s="79">
        <f t="shared" si="19"/>
        <v>0</v>
      </c>
      <c r="G122" s="79" t="str">
        <f>IF(EA_Tabelle!$L122="","",(INDEX(BT[Ressort],MATCH(EA_Tabelle!$L122,BT[Bedarfsträger],0))))</f>
        <v/>
      </c>
      <c r="H122" s="80" t="str">
        <f>IF(EA_Tabelle!$L122="","",(INDEX(BT[BT_ID],MATCH(EA_Tabelle!$L122,BT[Bedarfsträger],0))))</f>
        <v/>
      </c>
      <c r="I122" s="82">
        <f t="shared" si="20"/>
        <v>0</v>
      </c>
      <c r="J122" s="82">
        <f t="shared" si="21"/>
        <v>0</v>
      </c>
      <c r="K122" s="83">
        <f t="shared" si="22"/>
        <v>0</v>
      </c>
      <c r="L122" s="44"/>
      <c r="M122" s="46"/>
      <c r="N122" s="208"/>
      <c r="O122" s="44"/>
      <c r="P122" s="43"/>
      <c r="Q122" s="206"/>
      <c r="R122" s="44"/>
      <c r="S122" s="90"/>
      <c r="T122" s="46"/>
      <c r="U122" s="210"/>
      <c r="V122" s="43"/>
      <c r="W122" s="186">
        <f>IFERROR(U122*INDEX(Preisstufen[Netto],MATCH(EA_Tabelle!T122,Preisstufen[Preisstufe],0)),0)</f>
        <v>0</v>
      </c>
      <c r="X122" s="186">
        <f t="shared" si="27"/>
        <v>0</v>
      </c>
      <c r="Y122" s="47"/>
      <c r="Z122" s="211"/>
      <c r="AA122" s="212"/>
      <c r="AB122" s="193">
        <f t="shared" si="23"/>
        <v>0</v>
      </c>
      <c r="AC122" s="211">
        <f t="shared" si="24"/>
        <v>0</v>
      </c>
      <c r="AD122" s="88">
        <v>0.19</v>
      </c>
      <c r="AE122" s="195">
        <f t="shared" si="28"/>
        <v>0</v>
      </c>
      <c r="AF122" s="211">
        <f t="shared" si="29"/>
        <v>0</v>
      </c>
      <c r="AG122" s="50"/>
      <c r="AH122" s="43"/>
      <c r="AI122" s="46"/>
      <c r="AJ122" s="43"/>
      <c r="AK122" s="43"/>
      <c r="AL122" s="46"/>
      <c r="AM122" s="47"/>
      <c r="AN122" s="76">
        <f t="shared" si="25"/>
        <v>0</v>
      </c>
      <c r="AO122" s="76">
        <f t="shared" si="30"/>
        <v>0</v>
      </c>
      <c r="AP122" s="214"/>
      <c r="AQ122" s="76">
        <f t="shared" si="26"/>
        <v>0</v>
      </c>
      <c r="AR122" s="91">
        <f t="shared" si="31"/>
        <v>0</v>
      </c>
      <c r="AS122" s="184">
        <f>IF(EA_Tabelle!$AI122="Ja",EA_Tabelle!$AM122,IF(EA_Tabelle!$Y122&lt;&gt;"",EA_Tabelle!$Y122,EA_Tabelle!$U122))</f>
        <v>0</v>
      </c>
      <c r="AT122" s="76">
        <f>IF(EA_Tabelle!$AI122="Ja",EA_Tabelle!$AN122,IF(EA_Tabelle!$AC122&lt;&gt;0,EA_Tabelle!$AC122,EA_Tabelle!$W122))</f>
        <v>0</v>
      </c>
      <c r="AU122" s="91">
        <f>IF(EA_Tabelle!$AI122="Ja",EA_Tabelle!$AO122,IF(EA_Tabelle!$AF122&lt;&gt;0,EA_Tabelle!$AF122,EA_Tabelle!$X122))</f>
        <v>0</v>
      </c>
    </row>
    <row r="123" spans="1:47" s="81" customFormat="1" ht="25" customHeight="1" x14ac:dyDescent="0.3">
      <c r="A123" s="89" t="str">
        <f t="shared" si="16"/>
        <v>0_103</v>
      </c>
      <c r="B123" s="78">
        <f t="shared" si="17"/>
        <v>0</v>
      </c>
      <c r="C123" s="78">
        <f>IF(EA_Tabelle!$B605="","",COUNTIF($B$20:B122,EA_Tabelle!$B605)+1)</f>
        <v>103</v>
      </c>
      <c r="D123" s="77">
        <f t="shared" si="18"/>
        <v>0</v>
      </c>
      <c r="E123" s="77" t="e">
        <f>INDEX(Lieferanten[L_ID],MATCH(EA_Tabelle!$M123,Lieferanten[Lieferantenbezeichnung],0))</f>
        <v>#N/A</v>
      </c>
      <c r="F123" s="79">
        <f t="shared" si="19"/>
        <v>0</v>
      </c>
      <c r="G123" s="79" t="str">
        <f>IF(EA_Tabelle!$L123="","",(INDEX(BT[Ressort],MATCH(EA_Tabelle!$L123,BT[Bedarfsträger],0))))</f>
        <v/>
      </c>
      <c r="H123" s="80" t="str">
        <f>IF(EA_Tabelle!$L123="","",(INDEX(BT[BT_ID],MATCH(EA_Tabelle!$L123,BT[Bedarfsträger],0))))</f>
        <v/>
      </c>
      <c r="I123" s="82">
        <f t="shared" si="20"/>
        <v>0</v>
      </c>
      <c r="J123" s="82">
        <f t="shared" si="21"/>
        <v>0</v>
      </c>
      <c r="K123" s="83">
        <f t="shared" si="22"/>
        <v>0</v>
      </c>
      <c r="L123" s="44"/>
      <c r="M123" s="46"/>
      <c r="N123" s="208"/>
      <c r="O123" s="44"/>
      <c r="P123" s="43"/>
      <c r="Q123" s="206"/>
      <c r="R123" s="44"/>
      <c r="S123" s="90"/>
      <c r="T123" s="46"/>
      <c r="U123" s="210"/>
      <c r="V123" s="43"/>
      <c r="W123" s="186">
        <f>IFERROR(U123*INDEX(Preisstufen[Netto],MATCH(EA_Tabelle!T123,Preisstufen[Preisstufe],0)),0)</f>
        <v>0</v>
      </c>
      <c r="X123" s="186">
        <f t="shared" si="27"/>
        <v>0</v>
      </c>
      <c r="Y123" s="47"/>
      <c r="Z123" s="211"/>
      <c r="AA123" s="212"/>
      <c r="AB123" s="193">
        <f t="shared" si="23"/>
        <v>0</v>
      </c>
      <c r="AC123" s="211">
        <f t="shared" si="24"/>
        <v>0</v>
      </c>
      <c r="AD123" s="88">
        <v>0.19</v>
      </c>
      <c r="AE123" s="195">
        <f t="shared" si="28"/>
        <v>0</v>
      </c>
      <c r="AF123" s="211">
        <f t="shared" si="29"/>
        <v>0</v>
      </c>
      <c r="AG123" s="50"/>
      <c r="AH123" s="43"/>
      <c r="AI123" s="46"/>
      <c r="AJ123" s="43"/>
      <c r="AK123" s="43"/>
      <c r="AL123" s="46"/>
      <c r="AM123" s="47"/>
      <c r="AN123" s="76">
        <f t="shared" si="25"/>
        <v>0</v>
      </c>
      <c r="AO123" s="76">
        <f t="shared" si="30"/>
        <v>0</v>
      </c>
      <c r="AP123" s="214"/>
      <c r="AQ123" s="76">
        <f t="shared" si="26"/>
        <v>0</v>
      </c>
      <c r="AR123" s="91">
        <f t="shared" si="31"/>
        <v>0</v>
      </c>
      <c r="AS123" s="184">
        <f>IF(EA_Tabelle!$AI123="Ja",EA_Tabelle!$AM123,IF(EA_Tabelle!$Y123&lt;&gt;"",EA_Tabelle!$Y123,EA_Tabelle!$U123))</f>
        <v>0</v>
      </c>
      <c r="AT123" s="76">
        <f>IF(EA_Tabelle!$AI123="Ja",EA_Tabelle!$AN123,IF(EA_Tabelle!$AC123&lt;&gt;0,EA_Tabelle!$AC123,EA_Tabelle!$W123))</f>
        <v>0</v>
      </c>
      <c r="AU123" s="91">
        <f>IF(EA_Tabelle!$AI123="Ja",EA_Tabelle!$AO123,IF(EA_Tabelle!$AF123&lt;&gt;0,EA_Tabelle!$AF123,EA_Tabelle!$X123))</f>
        <v>0</v>
      </c>
    </row>
    <row r="124" spans="1:47" s="81" customFormat="1" ht="25" customHeight="1" x14ac:dyDescent="0.3">
      <c r="A124" s="89" t="str">
        <f t="shared" si="16"/>
        <v>0_104</v>
      </c>
      <c r="B124" s="78">
        <f t="shared" si="17"/>
        <v>0</v>
      </c>
      <c r="C124" s="78">
        <f>IF(EA_Tabelle!$B455="","",COUNTIF($B$20:B123,EA_Tabelle!$B455)+1)</f>
        <v>104</v>
      </c>
      <c r="D124" s="77">
        <f t="shared" si="18"/>
        <v>0</v>
      </c>
      <c r="E124" s="77" t="e">
        <f>INDEX(Lieferanten[L_ID],MATCH(EA_Tabelle!$M124,Lieferanten[Lieferantenbezeichnung],0))</f>
        <v>#N/A</v>
      </c>
      <c r="F124" s="79">
        <f t="shared" si="19"/>
        <v>0</v>
      </c>
      <c r="G124" s="79" t="str">
        <f>IF(EA_Tabelle!$L124="","",(INDEX(BT[Ressort],MATCH(EA_Tabelle!$L124,BT[Bedarfsträger],0))))</f>
        <v/>
      </c>
      <c r="H124" s="80" t="str">
        <f>IF(EA_Tabelle!$L124="","",(INDEX(BT[BT_ID],MATCH(EA_Tabelle!$L124,BT[Bedarfsträger],0))))</f>
        <v/>
      </c>
      <c r="I124" s="82">
        <f t="shared" si="20"/>
        <v>0</v>
      </c>
      <c r="J124" s="82">
        <f t="shared" si="21"/>
        <v>0</v>
      </c>
      <c r="K124" s="83">
        <f t="shared" si="22"/>
        <v>0</v>
      </c>
      <c r="L124" s="44"/>
      <c r="M124" s="46"/>
      <c r="N124" s="208"/>
      <c r="O124" s="44"/>
      <c r="P124" s="43"/>
      <c r="Q124" s="206"/>
      <c r="R124" s="44"/>
      <c r="S124" s="90"/>
      <c r="T124" s="46"/>
      <c r="U124" s="210"/>
      <c r="V124" s="43"/>
      <c r="W124" s="186">
        <f>IFERROR(U124*INDEX(Preisstufen[Netto],MATCH(EA_Tabelle!T124,Preisstufen[Preisstufe],0)),0)</f>
        <v>0</v>
      </c>
      <c r="X124" s="186">
        <f t="shared" si="27"/>
        <v>0</v>
      </c>
      <c r="Y124" s="47"/>
      <c r="Z124" s="211"/>
      <c r="AA124" s="212"/>
      <c r="AB124" s="193">
        <f t="shared" si="23"/>
        <v>0</v>
      </c>
      <c r="AC124" s="211">
        <f t="shared" si="24"/>
        <v>0</v>
      </c>
      <c r="AD124" s="88">
        <v>0.19</v>
      </c>
      <c r="AE124" s="195">
        <f t="shared" si="28"/>
        <v>0</v>
      </c>
      <c r="AF124" s="211">
        <f t="shared" si="29"/>
        <v>0</v>
      </c>
      <c r="AG124" s="50"/>
      <c r="AH124" s="43"/>
      <c r="AI124" s="46"/>
      <c r="AJ124" s="43"/>
      <c r="AK124" s="43"/>
      <c r="AL124" s="46"/>
      <c r="AM124" s="47"/>
      <c r="AN124" s="76">
        <f t="shared" si="25"/>
        <v>0</v>
      </c>
      <c r="AO124" s="76">
        <f t="shared" si="30"/>
        <v>0</v>
      </c>
      <c r="AP124" s="214"/>
      <c r="AQ124" s="76">
        <f t="shared" si="26"/>
        <v>0</v>
      </c>
      <c r="AR124" s="91">
        <f t="shared" si="31"/>
        <v>0</v>
      </c>
      <c r="AS124" s="184">
        <f>IF(EA_Tabelle!$AI124="Ja",EA_Tabelle!$AM124,IF(EA_Tabelle!$Y124&lt;&gt;"",EA_Tabelle!$Y124,EA_Tabelle!$U124))</f>
        <v>0</v>
      </c>
      <c r="AT124" s="76">
        <f>IF(EA_Tabelle!$AI124="Ja",EA_Tabelle!$AN124,IF(EA_Tabelle!$AC124&lt;&gt;0,EA_Tabelle!$AC124,EA_Tabelle!$W124))</f>
        <v>0</v>
      </c>
      <c r="AU124" s="91">
        <f>IF(EA_Tabelle!$AI124="Ja",EA_Tabelle!$AO124,IF(EA_Tabelle!$AF124&lt;&gt;0,EA_Tabelle!$AF124,EA_Tabelle!$X124))</f>
        <v>0</v>
      </c>
    </row>
    <row r="125" spans="1:47" s="81" customFormat="1" ht="25" customHeight="1" x14ac:dyDescent="0.3">
      <c r="A125" s="89" t="str">
        <f t="shared" si="16"/>
        <v>0_105</v>
      </c>
      <c r="B125" s="78">
        <f t="shared" si="17"/>
        <v>0</v>
      </c>
      <c r="C125" s="78">
        <f>IF(EA_Tabelle!$B675="","",COUNTIF($B$20:B124,EA_Tabelle!$B675)+1)</f>
        <v>105</v>
      </c>
      <c r="D125" s="77">
        <f t="shared" si="18"/>
        <v>0</v>
      </c>
      <c r="E125" s="77" t="e">
        <f>INDEX(Lieferanten[L_ID],MATCH(EA_Tabelle!$M125,Lieferanten[Lieferantenbezeichnung],0))</f>
        <v>#N/A</v>
      </c>
      <c r="F125" s="79">
        <f t="shared" si="19"/>
        <v>0</v>
      </c>
      <c r="G125" s="79" t="str">
        <f>IF(EA_Tabelle!$L125="","",(INDEX(BT[Ressort],MATCH(EA_Tabelle!$L125,BT[Bedarfsträger],0))))</f>
        <v/>
      </c>
      <c r="H125" s="80" t="str">
        <f>IF(EA_Tabelle!$L125="","",(INDEX(BT[BT_ID],MATCH(EA_Tabelle!$L125,BT[Bedarfsträger],0))))</f>
        <v/>
      </c>
      <c r="I125" s="82">
        <f t="shared" si="20"/>
        <v>0</v>
      </c>
      <c r="J125" s="82">
        <f t="shared" si="21"/>
        <v>0</v>
      </c>
      <c r="K125" s="83">
        <f t="shared" si="22"/>
        <v>0</v>
      </c>
      <c r="L125" s="44"/>
      <c r="M125" s="46"/>
      <c r="N125" s="208"/>
      <c r="O125" s="44"/>
      <c r="P125" s="43"/>
      <c r="Q125" s="206"/>
      <c r="R125" s="44"/>
      <c r="S125" s="90"/>
      <c r="T125" s="46"/>
      <c r="U125" s="210"/>
      <c r="V125" s="43"/>
      <c r="W125" s="186">
        <f>IFERROR(U125*INDEX(Preisstufen[Netto],MATCH(EA_Tabelle!T125,Preisstufen[Preisstufe],0)),0)</f>
        <v>0</v>
      </c>
      <c r="X125" s="186">
        <f t="shared" si="27"/>
        <v>0</v>
      </c>
      <c r="Y125" s="47"/>
      <c r="Z125" s="211"/>
      <c r="AA125" s="212"/>
      <c r="AB125" s="193">
        <f t="shared" si="23"/>
        <v>0</v>
      </c>
      <c r="AC125" s="211">
        <f t="shared" si="24"/>
        <v>0</v>
      </c>
      <c r="AD125" s="88">
        <v>0.19</v>
      </c>
      <c r="AE125" s="195">
        <f t="shared" si="28"/>
        <v>0</v>
      </c>
      <c r="AF125" s="211">
        <f t="shared" si="29"/>
        <v>0</v>
      </c>
      <c r="AG125" s="50"/>
      <c r="AH125" s="43"/>
      <c r="AI125" s="46"/>
      <c r="AJ125" s="43"/>
      <c r="AK125" s="43"/>
      <c r="AL125" s="46"/>
      <c r="AM125" s="47"/>
      <c r="AN125" s="76">
        <f t="shared" si="25"/>
        <v>0</v>
      </c>
      <c r="AO125" s="76">
        <f t="shared" si="30"/>
        <v>0</v>
      </c>
      <c r="AP125" s="214"/>
      <c r="AQ125" s="76">
        <f t="shared" si="26"/>
        <v>0</v>
      </c>
      <c r="AR125" s="91">
        <f t="shared" si="31"/>
        <v>0</v>
      </c>
      <c r="AS125" s="184">
        <f>IF(EA_Tabelle!$AI125="Ja",EA_Tabelle!$AM125,IF(EA_Tabelle!$Y125&lt;&gt;"",EA_Tabelle!$Y125,EA_Tabelle!$U125))</f>
        <v>0</v>
      </c>
      <c r="AT125" s="76">
        <f>IF(EA_Tabelle!$AI125="Ja",EA_Tabelle!$AN125,IF(EA_Tabelle!$AC125&lt;&gt;0,EA_Tabelle!$AC125,EA_Tabelle!$W125))</f>
        <v>0</v>
      </c>
      <c r="AU125" s="91">
        <f>IF(EA_Tabelle!$AI125="Ja",EA_Tabelle!$AO125,IF(EA_Tabelle!$AF125&lt;&gt;0,EA_Tabelle!$AF125,EA_Tabelle!$X125))</f>
        <v>0</v>
      </c>
    </row>
    <row r="126" spans="1:47" s="81" customFormat="1" ht="25" customHeight="1" x14ac:dyDescent="0.3">
      <c r="A126" s="89" t="str">
        <f t="shared" si="16"/>
        <v>0_106</v>
      </c>
      <c r="B126" s="78">
        <f t="shared" si="17"/>
        <v>0</v>
      </c>
      <c r="C126" s="78">
        <f>IF(EA_Tabelle!$B666="","",COUNTIF($B$20:B125,EA_Tabelle!$B666)+1)</f>
        <v>106</v>
      </c>
      <c r="D126" s="77">
        <f t="shared" si="18"/>
        <v>0</v>
      </c>
      <c r="E126" s="77" t="e">
        <f>INDEX(Lieferanten[L_ID],MATCH(EA_Tabelle!$M126,Lieferanten[Lieferantenbezeichnung],0))</f>
        <v>#N/A</v>
      </c>
      <c r="F126" s="79">
        <f t="shared" si="19"/>
        <v>0</v>
      </c>
      <c r="G126" s="79" t="str">
        <f>IF(EA_Tabelle!$L126="","",(INDEX(BT[Ressort],MATCH(EA_Tabelle!$L126,BT[Bedarfsträger],0))))</f>
        <v/>
      </c>
      <c r="H126" s="80" t="str">
        <f>IF(EA_Tabelle!$L126="","",(INDEX(BT[BT_ID],MATCH(EA_Tabelle!$L126,BT[Bedarfsträger],0))))</f>
        <v/>
      </c>
      <c r="I126" s="82">
        <f t="shared" si="20"/>
        <v>0</v>
      </c>
      <c r="J126" s="82">
        <f t="shared" si="21"/>
        <v>0</v>
      </c>
      <c r="K126" s="83">
        <f t="shared" si="22"/>
        <v>0</v>
      </c>
      <c r="L126" s="44"/>
      <c r="M126" s="46"/>
      <c r="N126" s="208"/>
      <c r="O126" s="44"/>
      <c r="P126" s="43"/>
      <c r="Q126" s="206"/>
      <c r="R126" s="44"/>
      <c r="S126" s="90"/>
      <c r="T126" s="46"/>
      <c r="U126" s="210"/>
      <c r="V126" s="43"/>
      <c r="W126" s="186">
        <f>IFERROR(U126*INDEX(Preisstufen[Netto],MATCH(EA_Tabelle!T126,Preisstufen[Preisstufe],0)),0)</f>
        <v>0</v>
      </c>
      <c r="X126" s="186">
        <f t="shared" si="27"/>
        <v>0</v>
      </c>
      <c r="Y126" s="47"/>
      <c r="Z126" s="211"/>
      <c r="AA126" s="212"/>
      <c r="AB126" s="193">
        <f t="shared" si="23"/>
        <v>0</v>
      </c>
      <c r="AC126" s="211">
        <f t="shared" si="24"/>
        <v>0</v>
      </c>
      <c r="AD126" s="88">
        <v>0.19</v>
      </c>
      <c r="AE126" s="195">
        <f t="shared" si="28"/>
        <v>0</v>
      </c>
      <c r="AF126" s="211">
        <f t="shared" si="29"/>
        <v>0</v>
      </c>
      <c r="AG126" s="50"/>
      <c r="AH126" s="43"/>
      <c r="AI126" s="46"/>
      <c r="AJ126" s="43"/>
      <c r="AK126" s="43"/>
      <c r="AL126" s="46"/>
      <c r="AM126" s="47"/>
      <c r="AN126" s="76">
        <f t="shared" si="25"/>
        <v>0</v>
      </c>
      <c r="AO126" s="76">
        <f t="shared" si="30"/>
        <v>0</v>
      </c>
      <c r="AP126" s="214"/>
      <c r="AQ126" s="76">
        <f t="shared" si="26"/>
        <v>0</v>
      </c>
      <c r="AR126" s="91">
        <f t="shared" si="31"/>
        <v>0</v>
      </c>
      <c r="AS126" s="184">
        <f>IF(EA_Tabelle!$AI126="Ja",EA_Tabelle!$AM126,IF(EA_Tabelle!$Y126&lt;&gt;"",EA_Tabelle!$Y126,EA_Tabelle!$U126))</f>
        <v>0</v>
      </c>
      <c r="AT126" s="76">
        <f>IF(EA_Tabelle!$AI126="Ja",EA_Tabelle!$AN126,IF(EA_Tabelle!$AC126&lt;&gt;0,EA_Tabelle!$AC126,EA_Tabelle!$W126))</f>
        <v>0</v>
      </c>
      <c r="AU126" s="91">
        <f>IF(EA_Tabelle!$AI126="Ja",EA_Tabelle!$AO126,IF(EA_Tabelle!$AF126&lt;&gt;0,EA_Tabelle!$AF126,EA_Tabelle!$X126))</f>
        <v>0</v>
      </c>
    </row>
    <row r="127" spans="1:47" s="81" customFormat="1" ht="25" customHeight="1" x14ac:dyDescent="0.3">
      <c r="A127" s="89" t="str">
        <f t="shared" si="16"/>
        <v>0_107</v>
      </c>
      <c r="B127" s="78">
        <f t="shared" si="17"/>
        <v>0</v>
      </c>
      <c r="C127" s="78">
        <f>IF(EA_Tabelle!$B661="","",COUNTIF($B$20:B126,EA_Tabelle!$B661)+1)</f>
        <v>107</v>
      </c>
      <c r="D127" s="77">
        <f t="shared" si="18"/>
        <v>0</v>
      </c>
      <c r="E127" s="77" t="e">
        <f>INDEX(Lieferanten[L_ID],MATCH(EA_Tabelle!$M127,Lieferanten[Lieferantenbezeichnung],0))</f>
        <v>#N/A</v>
      </c>
      <c r="F127" s="79">
        <f t="shared" si="19"/>
        <v>0</v>
      </c>
      <c r="G127" s="79" t="str">
        <f>IF(EA_Tabelle!$L127="","",(INDEX(BT[Ressort],MATCH(EA_Tabelle!$L127,BT[Bedarfsträger],0))))</f>
        <v/>
      </c>
      <c r="H127" s="80" t="str">
        <f>IF(EA_Tabelle!$L127="","",(INDEX(BT[BT_ID],MATCH(EA_Tabelle!$L127,BT[Bedarfsträger],0))))</f>
        <v/>
      </c>
      <c r="I127" s="82">
        <f t="shared" si="20"/>
        <v>0</v>
      </c>
      <c r="J127" s="82">
        <f t="shared" si="21"/>
        <v>0</v>
      </c>
      <c r="K127" s="83">
        <f t="shared" si="22"/>
        <v>0</v>
      </c>
      <c r="L127" s="44"/>
      <c r="M127" s="46"/>
      <c r="N127" s="208"/>
      <c r="O127" s="44"/>
      <c r="P127" s="43"/>
      <c r="Q127" s="206"/>
      <c r="R127" s="44"/>
      <c r="S127" s="90"/>
      <c r="T127" s="46"/>
      <c r="U127" s="210"/>
      <c r="V127" s="43"/>
      <c r="W127" s="186">
        <f>IFERROR(U127*INDEX(Preisstufen[Netto],MATCH(EA_Tabelle!T127,Preisstufen[Preisstufe],0)),0)</f>
        <v>0</v>
      </c>
      <c r="X127" s="186">
        <f t="shared" si="27"/>
        <v>0</v>
      </c>
      <c r="Y127" s="47"/>
      <c r="Z127" s="211"/>
      <c r="AA127" s="212"/>
      <c r="AB127" s="193">
        <f t="shared" si="23"/>
        <v>0</v>
      </c>
      <c r="AC127" s="211">
        <f t="shared" si="24"/>
        <v>0</v>
      </c>
      <c r="AD127" s="88">
        <v>0.19</v>
      </c>
      <c r="AE127" s="195">
        <f t="shared" si="28"/>
        <v>0</v>
      </c>
      <c r="AF127" s="211">
        <f t="shared" si="29"/>
        <v>0</v>
      </c>
      <c r="AG127" s="50"/>
      <c r="AH127" s="43"/>
      <c r="AI127" s="46"/>
      <c r="AJ127" s="43"/>
      <c r="AK127" s="43"/>
      <c r="AL127" s="46"/>
      <c r="AM127" s="47"/>
      <c r="AN127" s="76">
        <f t="shared" si="25"/>
        <v>0</v>
      </c>
      <c r="AO127" s="76">
        <f t="shared" si="30"/>
        <v>0</v>
      </c>
      <c r="AP127" s="214"/>
      <c r="AQ127" s="76">
        <f t="shared" si="26"/>
        <v>0</v>
      </c>
      <c r="AR127" s="91">
        <f t="shared" si="31"/>
        <v>0</v>
      </c>
      <c r="AS127" s="184">
        <f>IF(EA_Tabelle!$AI127="Ja",EA_Tabelle!$AM127,IF(EA_Tabelle!$Y127&lt;&gt;"",EA_Tabelle!$Y127,EA_Tabelle!$U127))</f>
        <v>0</v>
      </c>
      <c r="AT127" s="76">
        <f>IF(EA_Tabelle!$AI127="Ja",EA_Tabelle!$AN127,IF(EA_Tabelle!$AC127&lt;&gt;0,EA_Tabelle!$AC127,EA_Tabelle!$W127))</f>
        <v>0</v>
      </c>
      <c r="AU127" s="91">
        <f>IF(EA_Tabelle!$AI127="Ja",EA_Tabelle!$AO127,IF(EA_Tabelle!$AF127&lt;&gt;0,EA_Tabelle!$AF127,EA_Tabelle!$X127))</f>
        <v>0</v>
      </c>
    </row>
    <row r="128" spans="1:47" s="81" customFormat="1" ht="25" customHeight="1" x14ac:dyDescent="0.3">
      <c r="A128" s="89" t="str">
        <f t="shared" si="16"/>
        <v>0_108</v>
      </c>
      <c r="B128" s="78">
        <f t="shared" si="17"/>
        <v>0</v>
      </c>
      <c r="C128" s="78">
        <f>IF(EA_Tabelle!$B498="","",COUNTIF($B$20:B127,EA_Tabelle!$B498)+1)</f>
        <v>108</v>
      </c>
      <c r="D128" s="77">
        <f t="shared" si="18"/>
        <v>0</v>
      </c>
      <c r="E128" s="77" t="e">
        <f>INDEX(Lieferanten[L_ID],MATCH(EA_Tabelle!$M128,Lieferanten[Lieferantenbezeichnung],0))</f>
        <v>#N/A</v>
      </c>
      <c r="F128" s="79">
        <f t="shared" si="19"/>
        <v>0</v>
      </c>
      <c r="G128" s="79" t="str">
        <f>IF(EA_Tabelle!$L128="","",(INDEX(BT[Ressort],MATCH(EA_Tabelle!$L128,BT[Bedarfsträger],0))))</f>
        <v/>
      </c>
      <c r="H128" s="80" t="str">
        <f>IF(EA_Tabelle!$L128="","",(INDEX(BT[BT_ID],MATCH(EA_Tabelle!$L128,BT[Bedarfsträger],0))))</f>
        <v/>
      </c>
      <c r="I128" s="82">
        <f t="shared" si="20"/>
        <v>0</v>
      </c>
      <c r="J128" s="82">
        <f t="shared" si="21"/>
        <v>0</v>
      </c>
      <c r="K128" s="83">
        <f t="shared" si="22"/>
        <v>0</v>
      </c>
      <c r="L128" s="44"/>
      <c r="M128" s="46"/>
      <c r="N128" s="208"/>
      <c r="O128" s="44"/>
      <c r="P128" s="43"/>
      <c r="Q128" s="206"/>
      <c r="R128" s="44"/>
      <c r="S128" s="90"/>
      <c r="T128" s="46"/>
      <c r="U128" s="210"/>
      <c r="V128" s="43"/>
      <c r="W128" s="186">
        <f>IFERROR(U128*INDEX(Preisstufen[Netto],MATCH(EA_Tabelle!T128,Preisstufen[Preisstufe],0)),0)</f>
        <v>0</v>
      </c>
      <c r="X128" s="186">
        <f t="shared" si="27"/>
        <v>0</v>
      </c>
      <c r="Y128" s="47"/>
      <c r="Z128" s="211"/>
      <c r="AA128" s="212"/>
      <c r="AB128" s="193">
        <f t="shared" si="23"/>
        <v>0</v>
      </c>
      <c r="AC128" s="211">
        <f t="shared" si="24"/>
        <v>0</v>
      </c>
      <c r="AD128" s="88">
        <v>0.19</v>
      </c>
      <c r="AE128" s="195">
        <f t="shared" si="28"/>
        <v>0</v>
      </c>
      <c r="AF128" s="211">
        <f t="shared" si="29"/>
        <v>0</v>
      </c>
      <c r="AG128" s="50"/>
      <c r="AH128" s="43"/>
      <c r="AI128" s="46"/>
      <c r="AJ128" s="43"/>
      <c r="AK128" s="43"/>
      <c r="AL128" s="46"/>
      <c r="AM128" s="47"/>
      <c r="AN128" s="76">
        <f t="shared" si="25"/>
        <v>0</v>
      </c>
      <c r="AO128" s="76">
        <f t="shared" si="30"/>
        <v>0</v>
      </c>
      <c r="AP128" s="214"/>
      <c r="AQ128" s="76">
        <f t="shared" si="26"/>
        <v>0</v>
      </c>
      <c r="AR128" s="91">
        <f t="shared" si="31"/>
        <v>0</v>
      </c>
      <c r="AS128" s="184">
        <f>IF(EA_Tabelle!$AI128="Ja",EA_Tabelle!$AM128,IF(EA_Tabelle!$Y128&lt;&gt;"",EA_Tabelle!$Y128,EA_Tabelle!$U128))</f>
        <v>0</v>
      </c>
      <c r="AT128" s="76">
        <f>IF(EA_Tabelle!$AI128="Ja",EA_Tabelle!$AN128,IF(EA_Tabelle!$AC128&lt;&gt;0,EA_Tabelle!$AC128,EA_Tabelle!$W128))</f>
        <v>0</v>
      </c>
      <c r="AU128" s="91">
        <f>IF(EA_Tabelle!$AI128="Ja",EA_Tabelle!$AO128,IF(EA_Tabelle!$AF128&lt;&gt;0,EA_Tabelle!$AF128,EA_Tabelle!$X128))</f>
        <v>0</v>
      </c>
    </row>
    <row r="129" spans="1:47" s="81" customFormat="1" ht="25" customHeight="1" x14ac:dyDescent="0.3">
      <c r="A129" s="89" t="str">
        <f t="shared" si="16"/>
        <v>0_109</v>
      </c>
      <c r="B129" s="78">
        <f t="shared" si="17"/>
        <v>0</v>
      </c>
      <c r="C129" s="78">
        <f>IF(EA_Tabelle!$B480="","",COUNTIF($B$20:B128,EA_Tabelle!$B480)+1)</f>
        <v>109</v>
      </c>
      <c r="D129" s="77">
        <f t="shared" si="18"/>
        <v>0</v>
      </c>
      <c r="E129" s="77" t="e">
        <f>INDEX(Lieferanten[L_ID],MATCH(EA_Tabelle!$M129,Lieferanten[Lieferantenbezeichnung],0))</f>
        <v>#N/A</v>
      </c>
      <c r="F129" s="79">
        <f t="shared" si="19"/>
        <v>0</v>
      </c>
      <c r="G129" s="79" t="str">
        <f>IF(EA_Tabelle!$L129="","",(INDEX(BT[Ressort],MATCH(EA_Tabelle!$L129,BT[Bedarfsträger],0))))</f>
        <v/>
      </c>
      <c r="H129" s="80" t="str">
        <f>IF(EA_Tabelle!$L129="","",(INDEX(BT[BT_ID],MATCH(EA_Tabelle!$L129,BT[Bedarfsträger],0))))</f>
        <v/>
      </c>
      <c r="I129" s="82">
        <f t="shared" si="20"/>
        <v>0</v>
      </c>
      <c r="J129" s="82">
        <f t="shared" si="21"/>
        <v>0</v>
      </c>
      <c r="K129" s="83">
        <f t="shared" si="22"/>
        <v>0</v>
      </c>
      <c r="L129" s="44"/>
      <c r="M129" s="46"/>
      <c r="N129" s="208"/>
      <c r="O129" s="44"/>
      <c r="P129" s="43"/>
      <c r="Q129" s="206"/>
      <c r="R129" s="44"/>
      <c r="S129" s="90"/>
      <c r="T129" s="46"/>
      <c r="U129" s="210"/>
      <c r="V129" s="43"/>
      <c r="W129" s="186">
        <f>IFERROR(U129*INDEX(Preisstufen[Netto],MATCH(EA_Tabelle!T129,Preisstufen[Preisstufe],0)),0)</f>
        <v>0</v>
      </c>
      <c r="X129" s="186">
        <f t="shared" si="27"/>
        <v>0</v>
      </c>
      <c r="Y129" s="47"/>
      <c r="Z129" s="211"/>
      <c r="AA129" s="212"/>
      <c r="AB129" s="193">
        <f t="shared" si="23"/>
        <v>0</v>
      </c>
      <c r="AC129" s="211">
        <f t="shared" si="24"/>
        <v>0</v>
      </c>
      <c r="AD129" s="88">
        <v>0.19</v>
      </c>
      <c r="AE129" s="195">
        <f t="shared" si="28"/>
        <v>0</v>
      </c>
      <c r="AF129" s="211">
        <f t="shared" si="29"/>
        <v>0</v>
      </c>
      <c r="AG129" s="50"/>
      <c r="AH129" s="43"/>
      <c r="AI129" s="46"/>
      <c r="AJ129" s="43"/>
      <c r="AK129" s="43"/>
      <c r="AL129" s="46"/>
      <c r="AM129" s="47"/>
      <c r="AN129" s="76">
        <f t="shared" si="25"/>
        <v>0</v>
      </c>
      <c r="AO129" s="76">
        <f t="shared" si="30"/>
        <v>0</v>
      </c>
      <c r="AP129" s="214"/>
      <c r="AQ129" s="76">
        <f t="shared" si="26"/>
        <v>0</v>
      </c>
      <c r="AR129" s="91">
        <f t="shared" si="31"/>
        <v>0</v>
      </c>
      <c r="AS129" s="184">
        <f>IF(EA_Tabelle!$AI129="Ja",EA_Tabelle!$AM129,IF(EA_Tabelle!$Y129&lt;&gt;"",EA_Tabelle!$Y129,EA_Tabelle!$U129))</f>
        <v>0</v>
      </c>
      <c r="AT129" s="76">
        <f>IF(EA_Tabelle!$AI129="Ja",EA_Tabelle!$AN129,IF(EA_Tabelle!$AC129&lt;&gt;0,EA_Tabelle!$AC129,EA_Tabelle!$W129))</f>
        <v>0</v>
      </c>
      <c r="AU129" s="91">
        <f>IF(EA_Tabelle!$AI129="Ja",EA_Tabelle!$AO129,IF(EA_Tabelle!$AF129&lt;&gt;0,EA_Tabelle!$AF129,EA_Tabelle!$X129))</f>
        <v>0</v>
      </c>
    </row>
    <row r="130" spans="1:47" s="81" customFormat="1" ht="25" customHeight="1" x14ac:dyDescent="0.3">
      <c r="A130" s="89" t="str">
        <f t="shared" si="16"/>
        <v>0_110</v>
      </c>
      <c r="B130" s="78">
        <f t="shared" si="17"/>
        <v>0</v>
      </c>
      <c r="C130" s="78">
        <f>IF(EA_Tabelle!$B736="","",COUNTIF($B$20:B129,EA_Tabelle!$B736)+1)</f>
        <v>110</v>
      </c>
      <c r="D130" s="77">
        <f t="shared" si="18"/>
        <v>0</v>
      </c>
      <c r="E130" s="77" t="e">
        <f>INDEX(Lieferanten[L_ID],MATCH(EA_Tabelle!$M130,Lieferanten[Lieferantenbezeichnung],0))</f>
        <v>#N/A</v>
      </c>
      <c r="F130" s="79">
        <f t="shared" si="19"/>
        <v>0</v>
      </c>
      <c r="G130" s="79" t="str">
        <f>IF(EA_Tabelle!$L130="","",(INDEX(BT[Ressort],MATCH(EA_Tabelle!$L130,BT[Bedarfsträger],0))))</f>
        <v/>
      </c>
      <c r="H130" s="80" t="str">
        <f>IF(EA_Tabelle!$L130="","",(INDEX(BT[BT_ID],MATCH(EA_Tabelle!$L130,BT[Bedarfsträger],0))))</f>
        <v/>
      </c>
      <c r="I130" s="82">
        <f t="shared" si="20"/>
        <v>0</v>
      </c>
      <c r="J130" s="82">
        <f t="shared" si="21"/>
        <v>0</v>
      </c>
      <c r="K130" s="83">
        <f t="shared" si="22"/>
        <v>0</v>
      </c>
      <c r="L130" s="44"/>
      <c r="M130" s="46"/>
      <c r="N130" s="208"/>
      <c r="O130" s="44"/>
      <c r="P130" s="43"/>
      <c r="Q130" s="206"/>
      <c r="R130" s="44"/>
      <c r="S130" s="90"/>
      <c r="T130" s="46"/>
      <c r="U130" s="210"/>
      <c r="V130" s="43"/>
      <c r="W130" s="186">
        <f>IFERROR(U130*INDEX(Preisstufen[Netto],MATCH(EA_Tabelle!T130,Preisstufen[Preisstufe],0)),0)</f>
        <v>0</v>
      </c>
      <c r="X130" s="186">
        <f t="shared" si="27"/>
        <v>0</v>
      </c>
      <c r="Y130" s="47"/>
      <c r="Z130" s="211"/>
      <c r="AA130" s="212"/>
      <c r="AB130" s="193">
        <f t="shared" si="23"/>
        <v>0</v>
      </c>
      <c r="AC130" s="211">
        <f t="shared" si="24"/>
        <v>0</v>
      </c>
      <c r="AD130" s="88">
        <v>0.19</v>
      </c>
      <c r="AE130" s="195">
        <f t="shared" si="28"/>
        <v>0</v>
      </c>
      <c r="AF130" s="211">
        <f t="shared" si="29"/>
        <v>0</v>
      </c>
      <c r="AG130" s="50"/>
      <c r="AH130" s="43"/>
      <c r="AI130" s="46"/>
      <c r="AJ130" s="43"/>
      <c r="AK130" s="43"/>
      <c r="AL130" s="46"/>
      <c r="AM130" s="47"/>
      <c r="AN130" s="76">
        <f t="shared" si="25"/>
        <v>0</v>
      </c>
      <c r="AO130" s="76">
        <f t="shared" si="30"/>
        <v>0</v>
      </c>
      <c r="AP130" s="214"/>
      <c r="AQ130" s="76">
        <f t="shared" si="26"/>
        <v>0</v>
      </c>
      <c r="AR130" s="91">
        <f t="shared" si="31"/>
        <v>0</v>
      </c>
      <c r="AS130" s="184">
        <f>IF(EA_Tabelle!$AI130="Ja",EA_Tabelle!$AM130,IF(EA_Tabelle!$Y130&lt;&gt;"",EA_Tabelle!$Y130,EA_Tabelle!$U130))</f>
        <v>0</v>
      </c>
      <c r="AT130" s="76">
        <f>IF(EA_Tabelle!$AI130="Ja",EA_Tabelle!$AN130,IF(EA_Tabelle!$AC130&lt;&gt;0,EA_Tabelle!$AC130,EA_Tabelle!$W130))</f>
        <v>0</v>
      </c>
      <c r="AU130" s="91">
        <f>IF(EA_Tabelle!$AI130="Ja",EA_Tabelle!$AO130,IF(EA_Tabelle!$AF130&lt;&gt;0,EA_Tabelle!$AF130,EA_Tabelle!$X130))</f>
        <v>0</v>
      </c>
    </row>
    <row r="131" spans="1:47" s="81" customFormat="1" ht="25" customHeight="1" x14ac:dyDescent="0.3">
      <c r="A131" s="89" t="str">
        <f t="shared" si="16"/>
        <v>0_111</v>
      </c>
      <c r="B131" s="78">
        <f t="shared" si="17"/>
        <v>0</v>
      </c>
      <c r="C131" s="78">
        <f>IF(EA_Tabelle!$B432="","",COUNTIF($B$20:B130,EA_Tabelle!$B432)+1)</f>
        <v>111</v>
      </c>
      <c r="D131" s="77">
        <f t="shared" si="18"/>
        <v>0</v>
      </c>
      <c r="E131" s="77" t="e">
        <f>INDEX(Lieferanten[L_ID],MATCH(EA_Tabelle!$M131,Lieferanten[Lieferantenbezeichnung],0))</f>
        <v>#N/A</v>
      </c>
      <c r="F131" s="79">
        <f t="shared" si="19"/>
        <v>0</v>
      </c>
      <c r="G131" s="79" t="str">
        <f>IF(EA_Tabelle!$L131="","",(INDEX(BT[Ressort],MATCH(EA_Tabelle!$L131,BT[Bedarfsträger],0))))</f>
        <v/>
      </c>
      <c r="H131" s="80" t="str">
        <f>IF(EA_Tabelle!$L131="","",(INDEX(BT[BT_ID],MATCH(EA_Tabelle!$L131,BT[Bedarfsträger],0))))</f>
        <v/>
      </c>
      <c r="I131" s="82">
        <f t="shared" si="20"/>
        <v>0</v>
      </c>
      <c r="J131" s="82">
        <f t="shared" si="21"/>
        <v>0</v>
      </c>
      <c r="K131" s="83">
        <f t="shared" si="22"/>
        <v>0</v>
      </c>
      <c r="L131" s="44"/>
      <c r="M131" s="46"/>
      <c r="N131" s="208"/>
      <c r="O131" s="44"/>
      <c r="P131" s="43"/>
      <c r="Q131" s="206"/>
      <c r="R131" s="44"/>
      <c r="S131" s="90"/>
      <c r="T131" s="46"/>
      <c r="U131" s="210"/>
      <c r="V131" s="43"/>
      <c r="W131" s="186">
        <f>IFERROR(U131*INDEX(Preisstufen[Netto],MATCH(EA_Tabelle!T131,Preisstufen[Preisstufe],0)),0)</f>
        <v>0</v>
      </c>
      <c r="X131" s="186">
        <f t="shared" si="27"/>
        <v>0</v>
      </c>
      <c r="Y131" s="47"/>
      <c r="Z131" s="211"/>
      <c r="AA131" s="212"/>
      <c r="AB131" s="193">
        <f t="shared" si="23"/>
        <v>0</v>
      </c>
      <c r="AC131" s="211">
        <f t="shared" si="24"/>
        <v>0</v>
      </c>
      <c r="AD131" s="88">
        <v>0.19</v>
      </c>
      <c r="AE131" s="195">
        <f t="shared" si="28"/>
        <v>0</v>
      </c>
      <c r="AF131" s="211">
        <f t="shared" si="29"/>
        <v>0</v>
      </c>
      <c r="AG131" s="50"/>
      <c r="AH131" s="43"/>
      <c r="AI131" s="46"/>
      <c r="AJ131" s="43"/>
      <c r="AK131" s="43"/>
      <c r="AL131" s="46"/>
      <c r="AM131" s="47"/>
      <c r="AN131" s="76">
        <f t="shared" si="25"/>
        <v>0</v>
      </c>
      <c r="AO131" s="76">
        <f t="shared" si="30"/>
        <v>0</v>
      </c>
      <c r="AP131" s="214"/>
      <c r="AQ131" s="76">
        <f t="shared" si="26"/>
        <v>0</v>
      </c>
      <c r="AR131" s="91">
        <f t="shared" si="31"/>
        <v>0</v>
      </c>
      <c r="AS131" s="184">
        <f>IF(EA_Tabelle!$AI131="Ja",EA_Tabelle!$AM131,IF(EA_Tabelle!$Y131&lt;&gt;"",EA_Tabelle!$Y131,EA_Tabelle!$U131))</f>
        <v>0</v>
      </c>
      <c r="AT131" s="76">
        <f>IF(EA_Tabelle!$AI131="Ja",EA_Tabelle!$AN131,IF(EA_Tabelle!$AC131&lt;&gt;0,EA_Tabelle!$AC131,EA_Tabelle!$W131))</f>
        <v>0</v>
      </c>
      <c r="AU131" s="91">
        <f>IF(EA_Tabelle!$AI131="Ja",EA_Tabelle!$AO131,IF(EA_Tabelle!$AF131&lt;&gt;0,EA_Tabelle!$AF131,EA_Tabelle!$X131))</f>
        <v>0</v>
      </c>
    </row>
    <row r="132" spans="1:47" s="81" customFormat="1" ht="25" customHeight="1" x14ac:dyDescent="0.3">
      <c r="A132" s="89" t="str">
        <f t="shared" si="16"/>
        <v>0_112</v>
      </c>
      <c r="B132" s="78">
        <f t="shared" si="17"/>
        <v>0</v>
      </c>
      <c r="C132" s="78">
        <f>IF(EA_Tabelle!$B320="","",COUNTIF($B$20:B131,EA_Tabelle!$B320)+1)</f>
        <v>112</v>
      </c>
      <c r="D132" s="77">
        <f t="shared" si="18"/>
        <v>0</v>
      </c>
      <c r="E132" s="77" t="e">
        <f>INDEX(Lieferanten[L_ID],MATCH(EA_Tabelle!$M132,Lieferanten[Lieferantenbezeichnung],0))</f>
        <v>#N/A</v>
      </c>
      <c r="F132" s="79">
        <f t="shared" si="19"/>
        <v>0</v>
      </c>
      <c r="G132" s="79" t="str">
        <f>IF(EA_Tabelle!$L132="","",(INDEX(BT[Ressort],MATCH(EA_Tabelle!$L132,BT[Bedarfsträger],0))))</f>
        <v/>
      </c>
      <c r="H132" s="80" t="str">
        <f>IF(EA_Tabelle!$L132="","",(INDEX(BT[BT_ID],MATCH(EA_Tabelle!$L132,BT[Bedarfsträger],0))))</f>
        <v/>
      </c>
      <c r="I132" s="82">
        <f t="shared" si="20"/>
        <v>0</v>
      </c>
      <c r="J132" s="82">
        <f t="shared" si="21"/>
        <v>0</v>
      </c>
      <c r="K132" s="83">
        <f t="shared" si="22"/>
        <v>0</v>
      </c>
      <c r="L132" s="44"/>
      <c r="M132" s="46"/>
      <c r="N132" s="208"/>
      <c r="O132" s="44"/>
      <c r="P132" s="43"/>
      <c r="Q132" s="206"/>
      <c r="R132" s="44"/>
      <c r="S132" s="90"/>
      <c r="T132" s="46"/>
      <c r="U132" s="210"/>
      <c r="V132" s="43"/>
      <c r="W132" s="186">
        <f>IFERROR(U132*INDEX(Preisstufen[Netto],MATCH(EA_Tabelle!T132,Preisstufen[Preisstufe],0)),0)</f>
        <v>0</v>
      </c>
      <c r="X132" s="186">
        <f t="shared" si="27"/>
        <v>0</v>
      </c>
      <c r="Y132" s="47"/>
      <c r="Z132" s="211"/>
      <c r="AA132" s="212"/>
      <c r="AB132" s="193">
        <f t="shared" si="23"/>
        <v>0</v>
      </c>
      <c r="AC132" s="211">
        <f t="shared" si="24"/>
        <v>0</v>
      </c>
      <c r="AD132" s="88">
        <v>0.19</v>
      </c>
      <c r="AE132" s="195">
        <f t="shared" si="28"/>
        <v>0</v>
      </c>
      <c r="AF132" s="211">
        <f t="shared" si="29"/>
        <v>0</v>
      </c>
      <c r="AG132" s="50"/>
      <c r="AH132" s="43"/>
      <c r="AI132" s="46"/>
      <c r="AJ132" s="43"/>
      <c r="AK132" s="43"/>
      <c r="AL132" s="46"/>
      <c r="AM132" s="47"/>
      <c r="AN132" s="76">
        <f t="shared" si="25"/>
        <v>0</v>
      </c>
      <c r="AO132" s="76">
        <f t="shared" si="30"/>
        <v>0</v>
      </c>
      <c r="AP132" s="214"/>
      <c r="AQ132" s="76">
        <f t="shared" si="26"/>
        <v>0</v>
      </c>
      <c r="AR132" s="91">
        <f t="shared" si="31"/>
        <v>0</v>
      </c>
      <c r="AS132" s="184">
        <f>IF(EA_Tabelle!$AI132="Ja",EA_Tabelle!$AM132,IF(EA_Tabelle!$Y132&lt;&gt;"",EA_Tabelle!$Y132,EA_Tabelle!$U132))</f>
        <v>0</v>
      </c>
      <c r="AT132" s="76">
        <f>IF(EA_Tabelle!$AI132="Ja",EA_Tabelle!$AN132,IF(EA_Tabelle!$AC132&lt;&gt;0,EA_Tabelle!$AC132,EA_Tabelle!$W132))</f>
        <v>0</v>
      </c>
      <c r="AU132" s="91">
        <f>IF(EA_Tabelle!$AI132="Ja",EA_Tabelle!$AO132,IF(EA_Tabelle!$AF132&lt;&gt;0,EA_Tabelle!$AF132,EA_Tabelle!$X132))</f>
        <v>0</v>
      </c>
    </row>
    <row r="133" spans="1:47" s="81" customFormat="1" ht="25" customHeight="1" x14ac:dyDescent="0.3">
      <c r="A133" s="89" t="str">
        <f t="shared" si="16"/>
        <v>0_113</v>
      </c>
      <c r="B133" s="78">
        <f t="shared" si="17"/>
        <v>0</v>
      </c>
      <c r="C133" s="78">
        <f>IF(EA_Tabelle!$B268="","",COUNTIF($B$20:B132,EA_Tabelle!$B268)+1)</f>
        <v>113</v>
      </c>
      <c r="D133" s="77">
        <f t="shared" si="18"/>
        <v>0</v>
      </c>
      <c r="E133" s="77" t="e">
        <f>INDEX(Lieferanten[L_ID],MATCH(EA_Tabelle!$M133,Lieferanten[Lieferantenbezeichnung],0))</f>
        <v>#N/A</v>
      </c>
      <c r="F133" s="79">
        <f t="shared" si="19"/>
        <v>0</v>
      </c>
      <c r="G133" s="79" t="str">
        <f>IF(EA_Tabelle!$L133="","",(INDEX(BT[Ressort],MATCH(EA_Tabelle!$L133,BT[Bedarfsträger],0))))</f>
        <v/>
      </c>
      <c r="H133" s="80" t="str">
        <f>IF(EA_Tabelle!$L133="","",(INDEX(BT[BT_ID],MATCH(EA_Tabelle!$L133,BT[Bedarfsträger],0))))</f>
        <v/>
      </c>
      <c r="I133" s="82">
        <f t="shared" si="20"/>
        <v>0</v>
      </c>
      <c r="J133" s="82">
        <f t="shared" si="21"/>
        <v>0</v>
      </c>
      <c r="K133" s="83">
        <f t="shared" si="22"/>
        <v>0</v>
      </c>
      <c r="L133" s="44"/>
      <c r="M133" s="46"/>
      <c r="N133" s="208"/>
      <c r="O133" s="44"/>
      <c r="P133" s="43"/>
      <c r="Q133" s="206"/>
      <c r="R133" s="44"/>
      <c r="S133" s="90"/>
      <c r="T133" s="46"/>
      <c r="U133" s="210"/>
      <c r="V133" s="43"/>
      <c r="W133" s="186">
        <f>IFERROR(U133*INDEX(Preisstufen[Netto],MATCH(EA_Tabelle!T133,Preisstufen[Preisstufe],0)),0)</f>
        <v>0</v>
      </c>
      <c r="X133" s="186">
        <f t="shared" si="27"/>
        <v>0</v>
      </c>
      <c r="Y133" s="47"/>
      <c r="Z133" s="211"/>
      <c r="AA133" s="212"/>
      <c r="AB133" s="193">
        <f t="shared" si="23"/>
        <v>0</v>
      </c>
      <c r="AC133" s="211">
        <f t="shared" si="24"/>
        <v>0</v>
      </c>
      <c r="AD133" s="88">
        <v>0.19</v>
      </c>
      <c r="AE133" s="195">
        <f t="shared" si="28"/>
        <v>0</v>
      </c>
      <c r="AF133" s="211">
        <f t="shared" si="29"/>
        <v>0</v>
      </c>
      <c r="AG133" s="50"/>
      <c r="AH133" s="43"/>
      <c r="AI133" s="46"/>
      <c r="AJ133" s="43"/>
      <c r="AK133" s="43"/>
      <c r="AL133" s="46"/>
      <c r="AM133" s="47"/>
      <c r="AN133" s="76">
        <f t="shared" si="25"/>
        <v>0</v>
      </c>
      <c r="AO133" s="76">
        <f t="shared" si="30"/>
        <v>0</v>
      </c>
      <c r="AP133" s="214"/>
      <c r="AQ133" s="76">
        <f t="shared" si="26"/>
        <v>0</v>
      </c>
      <c r="AR133" s="91">
        <f t="shared" si="31"/>
        <v>0</v>
      </c>
      <c r="AS133" s="184">
        <f>IF(EA_Tabelle!$AI133="Ja",EA_Tabelle!$AM133,IF(EA_Tabelle!$Y133&lt;&gt;"",EA_Tabelle!$Y133,EA_Tabelle!$U133))</f>
        <v>0</v>
      </c>
      <c r="AT133" s="76">
        <f>IF(EA_Tabelle!$AI133="Ja",EA_Tabelle!$AN133,IF(EA_Tabelle!$AC133&lt;&gt;0,EA_Tabelle!$AC133,EA_Tabelle!$W133))</f>
        <v>0</v>
      </c>
      <c r="AU133" s="91">
        <f>IF(EA_Tabelle!$AI133="Ja",EA_Tabelle!$AO133,IF(EA_Tabelle!$AF133&lt;&gt;0,EA_Tabelle!$AF133,EA_Tabelle!$X133))</f>
        <v>0</v>
      </c>
    </row>
    <row r="134" spans="1:47" s="81" customFormat="1" ht="25" customHeight="1" x14ac:dyDescent="0.3">
      <c r="A134" s="89" t="str">
        <f t="shared" si="16"/>
        <v>0_114</v>
      </c>
      <c r="B134" s="78">
        <f t="shared" si="17"/>
        <v>0</v>
      </c>
      <c r="C134" s="78">
        <f>IF(EA_Tabelle!$B425="","",COUNTIF($B$20:B133,EA_Tabelle!$B425)+1)</f>
        <v>114</v>
      </c>
      <c r="D134" s="77">
        <f t="shared" si="18"/>
        <v>0</v>
      </c>
      <c r="E134" s="77" t="e">
        <f>INDEX(Lieferanten[L_ID],MATCH(EA_Tabelle!$M134,Lieferanten[Lieferantenbezeichnung],0))</f>
        <v>#N/A</v>
      </c>
      <c r="F134" s="79">
        <f t="shared" si="19"/>
        <v>0</v>
      </c>
      <c r="G134" s="79" t="str">
        <f>IF(EA_Tabelle!$L134="","",(INDEX(BT[Ressort],MATCH(EA_Tabelle!$L134,BT[Bedarfsträger],0))))</f>
        <v/>
      </c>
      <c r="H134" s="80" t="str">
        <f>IF(EA_Tabelle!$L134="","",(INDEX(BT[BT_ID],MATCH(EA_Tabelle!$L134,BT[Bedarfsträger],0))))</f>
        <v/>
      </c>
      <c r="I134" s="82">
        <f t="shared" si="20"/>
        <v>0</v>
      </c>
      <c r="J134" s="82">
        <f t="shared" si="21"/>
        <v>0</v>
      </c>
      <c r="K134" s="83">
        <f t="shared" si="22"/>
        <v>0</v>
      </c>
      <c r="L134" s="44"/>
      <c r="M134" s="46"/>
      <c r="N134" s="208"/>
      <c r="O134" s="44"/>
      <c r="P134" s="43"/>
      <c r="Q134" s="206"/>
      <c r="R134" s="44"/>
      <c r="S134" s="90"/>
      <c r="T134" s="46"/>
      <c r="U134" s="210"/>
      <c r="V134" s="43"/>
      <c r="W134" s="186">
        <f>IFERROR(U134*INDEX(Preisstufen[Netto],MATCH(EA_Tabelle!T134,Preisstufen[Preisstufe],0)),0)</f>
        <v>0</v>
      </c>
      <c r="X134" s="186">
        <f t="shared" si="27"/>
        <v>0</v>
      </c>
      <c r="Y134" s="47"/>
      <c r="Z134" s="211"/>
      <c r="AA134" s="212"/>
      <c r="AB134" s="193">
        <f t="shared" si="23"/>
        <v>0</v>
      </c>
      <c r="AC134" s="211">
        <f t="shared" si="24"/>
        <v>0</v>
      </c>
      <c r="AD134" s="88">
        <v>0.19</v>
      </c>
      <c r="AE134" s="195">
        <f t="shared" si="28"/>
        <v>0</v>
      </c>
      <c r="AF134" s="211">
        <f t="shared" si="29"/>
        <v>0</v>
      </c>
      <c r="AG134" s="50"/>
      <c r="AH134" s="43"/>
      <c r="AI134" s="46"/>
      <c r="AJ134" s="43"/>
      <c r="AK134" s="43"/>
      <c r="AL134" s="46"/>
      <c r="AM134" s="47"/>
      <c r="AN134" s="76">
        <f t="shared" si="25"/>
        <v>0</v>
      </c>
      <c r="AO134" s="76">
        <f t="shared" si="30"/>
        <v>0</v>
      </c>
      <c r="AP134" s="214"/>
      <c r="AQ134" s="76">
        <f t="shared" si="26"/>
        <v>0</v>
      </c>
      <c r="AR134" s="91">
        <f t="shared" si="31"/>
        <v>0</v>
      </c>
      <c r="AS134" s="184">
        <f>IF(EA_Tabelle!$AI134="Ja",EA_Tabelle!$AM134,IF(EA_Tabelle!$Y134&lt;&gt;"",EA_Tabelle!$Y134,EA_Tabelle!$U134))</f>
        <v>0</v>
      </c>
      <c r="AT134" s="76">
        <f>IF(EA_Tabelle!$AI134="Ja",EA_Tabelle!$AN134,IF(EA_Tabelle!$AC134&lt;&gt;0,EA_Tabelle!$AC134,EA_Tabelle!$W134))</f>
        <v>0</v>
      </c>
      <c r="AU134" s="91">
        <f>IF(EA_Tabelle!$AI134="Ja",EA_Tabelle!$AO134,IF(EA_Tabelle!$AF134&lt;&gt;0,EA_Tabelle!$AF134,EA_Tabelle!$X134))</f>
        <v>0</v>
      </c>
    </row>
    <row r="135" spans="1:47" s="81" customFormat="1" ht="25" customHeight="1" x14ac:dyDescent="0.3">
      <c r="A135" s="89" t="str">
        <f t="shared" si="16"/>
        <v>0_115</v>
      </c>
      <c r="B135" s="78">
        <f t="shared" si="17"/>
        <v>0</v>
      </c>
      <c r="C135" s="78">
        <f>IF(EA_Tabelle!$B535="","",COUNTIF($B$20:B134,EA_Tabelle!$B535)+1)</f>
        <v>115</v>
      </c>
      <c r="D135" s="77">
        <f t="shared" si="18"/>
        <v>0</v>
      </c>
      <c r="E135" s="77" t="e">
        <f>INDEX(Lieferanten[L_ID],MATCH(EA_Tabelle!$M135,Lieferanten[Lieferantenbezeichnung],0))</f>
        <v>#N/A</v>
      </c>
      <c r="F135" s="79">
        <f t="shared" si="19"/>
        <v>0</v>
      </c>
      <c r="G135" s="79" t="str">
        <f>IF(EA_Tabelle!$L135="","",(INDEX(BT[Ressort],MATCH(EA_Tabelle!$L135,BT[Bedarfsträger],0))))</f>
        <v/>
      </c>
      <c r="H135" s="80" t="str">
        <f>IF(EA_Tabelle!$L135="","",(INDEX(BT[BT_ID],MATCH(EA_Tabelle!$L135,BT[Bedarfsträger],0))))</f>
        <v/>
      </c>
      <c r="I135" s="82">
        <f t="shared" si="20"/>
        <v>0</v>
      </c>
      <c r="J135" s="82">
        <f t="shared" si="21"/>
        <v>0</v>
      </c>
      <c r="K135" s="83">
        <f t="shared" si="22"/>
        <v>0</v>
      </c>
      <c r="L135" s="44"/>
      <c r="M135" s="46"/>
      <c r="N135" s="208"/>
      <c r="O135" s="44"/>
      <c r="P135" s="43"/>
      <c r="Q135" s="206"/>
      <c r="R135" s="44"/>
      <c r="S135" s="90"/>
      <c r="T135" s="46"/>
      <c r="U135" s="210"/>
      <c r="V135" s="43"/>
      <c r="W135" s="186">
        <f>IFERROR(U135*INDEX(Preisstufen[Netto],MATCH(EA_Tabelle!T135,Preisstufen[Preisstufe],0)),0)</f>
        <v>0</v>
      </c>
      <c r="X135" s="186">
        <f t="shared" si="27"/>
        <v>0</v>
      </c>
      <c r="Y135" s="47"/>
      <c r="Z135" s="211"/>
      <c r="AA135" s="212"/>
      <c r="AB135" s="193">
        <f t="shared" si="23"/>
        <v>0</v>
      </c>
      <c r="AC135" s="211">
        <f t="shared" si="24"/>
        <v>0</v>
      </c>
      <c r="AD135" s="88">
        <v>0.19</v>
      </c>
      <c r="AE135" s="195">
        <f t="shared" si="28"/>
        <v>0</v>
      </c>
      <c r="AF135" s="211">
        <f t="shared" si="29"/>
        <v>0</v>
      </c>
      <c r="AG135" s="50"/>
      <c r="AH135" s="43"/>
      <c r="AI135" s="46"/>
      <c r="AJ135" s="43"/>
      <c r="AK135" s="43"/>
      <c r="AL135" s="46"/>
      <c r="AM135" s="47"/>
      <c r="AN135" s="76">
        <f t="shared" si="25"/>
        <v>0</v>
      </c>
      <c r="AO135" s="76">
        <f t="shared" si="30"/>
        <v>0</v>
      </c>
      <c r="AP135" s="214"/>
      <c r="AQ135" s="76">
        <f t="shared" si="26"/>
        <v>0</v>
      </c>
      <c r="AR135" s="91">
        <f t="shared" si="31"/>
        <v>0</v>
      </c>
      <c r="AS135" s="184">
        <f>IF(EA_Tabelle!$AI135="Ja",EA_Tabelle!$AM135,IF(EA_Tabelle!$Y135&lt;&gt;"",EA_Tabelle!$Y135,EA_Tabelle!$U135))</f>
        <v>0</v>
      </c>
      <c r="AT135" s="76">
        <f>IF(EA_Tabelle!$AI135="Ja",EA_Tabelle!$AN135,IF(EA_Tabelle!$AC135&lt;&gt;0,EA_Tabelle!$AC135,EA_Tabelle!$W135))</f>
        <v>0</v>
      </c>
      <c r="AU135" s="91">
        <f>IF(EA_Tabelle!$AI135="Ja",EA_Tabelle!$AO135,IF(EA_Tabelle!$AF135&lt;&gt;0,EA_Tabelle!$AF135,EA_Tabelle!$X135))</f>
        <v>0</v>
      </c>
    </row>
    <row r="136" spans="1:47" s="81" customFormat="1" ht="25" customHeight="1" x14ac:dyDescent="0.3">
      <c r="A136" s="89" t="str">
        <f t="shared" si="16"/>
        <v>0_116</v>
      </c>
      <c r="B136" s="78">
        <f t="shared" si="17"/>
        <v>0</v>
      </c>
      <c r="C136" s="78">
        <f>IF(EA_Tabelle!$B659="","",COUNTIF($B$20:B135,EA_Tabelle!$B659)+1)</f>
        <v>116</v>
      </c>
      <c r="D136" s="77">
        <f t="shared" si="18"/>
        <v>0</v>
      </c>
      <c r="E136" s="77" t="e">
        <f>INDEX(Lieferanten[L_ID],MATCH(EA_Tabelle!$M136,Lieferanten[Lieferantenbezeichnung],0))</f>
        <v>#N/A</v>
      </c>
      <c r="F136" s="79">
        <f t="shared" si="19"/>
        <v>0</v>
      </c>
      <c r="G136" s="79" t="str">
        <f>IF(EA_Tabelle!$L136="","",(INDEX(BT[Ressort],MATCH(EA_Tabelle!$L136,BT[Bedarfsträger],0))))</f>
        <v/>
      </c>
      <c r="H136" s="80" t="str">
        <f>IF(EA_Tabelle!$L136="","",(INDEX(BT[BT_ID],MATCH(EA_Tabelle!$L136,BT[Bedarfsträger],0))))</f>
        <v/>
      </c>
      <c r="I136" s="82">
        <f t="shared" si="20"/>
        <v>0</v>
      </c>
      <c r="J136" s="82">
        <f t="shared" si="21"/>
        <v>0</v>
      </c>
      <c r="K136" s="83">
        <f t="shared" si="22"/>
        <v>0</v>
      </c>
      <c r="L136" s="44"/>
      <c r="M136" s="46"/>
      <c r="N136" s="208"/>
      <c r="O136" s="44"/>
      <c r="P136" s="43"/>
      <c r="Q136" s="206"/>
      <c r="R136" s="44"/>
      <c r="S136" s="90"/>
      <c r="T136" s="46"/>
      <c r="U136" s="210"/>
      <c r="V136" s="43"/>
      <c r="W136" s="186">
        <f>IFERROR(U136*INDEX(Preisstufen[Netto],MATCH(EA_Tabelle!T136,Preisstufen[Preisstufe],0)),0)</f>
        <v>0</v>
      </c>
      <c r="X136" s="186">
        <f t="shared" si="27"/>
        <v>0</v>
      </c>
      <c r="Y136" s="47"/>
      <c r="Z136" s="211"/>
      <c r="AA136" s="212"/>
      <c r="AB136" s="193">
        <f t="shared" si="23"/>
        <v>0</v>
      </c>
      <c r="AC136" s="211">
        <f t="shared" si="24"/>
        <v>0</v>
      </c>
      <c r="AD136" s="88">
        <v>0.19</v>
      </c>
      <c r="AE136" s="195">
        <f t="shared" si="28"/>
        <v>0</v>
      </c>
      <c r="AF136" s="211">
        <f t="shared" si="29"/>
        <v>0</v>
      </c>
      <c r="AG136" s="50"/>
      <c r="AH136" s="43"/>
      <c r="AI136" s="46"/>
      <c r="AJ136" s="43"/>
      <c r="AK136" s="43"/>
      <c r="AL136" s="46"/>
      <c r="AM136" s="47"/>
      <c r="AN136" s="76">
        <f t="shared" si="25"/>
        <v>0</v>
      </c>
      <c r="AO136" s="76">
        <f t="shared" si="30"/>
        <v>0</v>
      </c>
      <c r="AP136" s="214"/>
      <c r="AQ136" s="76">
        <f t="shared" si="26"/>
        <v>0</v>
      </c>
      <c r="AR136" s="91">
        <f t="shared" si="31"/>
        <v>0</v>
      </c>
      <c r="AS136" s="184">
        <f>IF(EA_Tabelle!$AI136="Ja",EA_Tabelle!$AM136,IF(EA_Tabelle!$Y136&lt;&gt;"",EA_Tabelle!$Y136,EA_Tabelle!$U136))</f>
        <v>0</v>
      </c>
      <c r="AT136" s="76">
        <f>IF(EA_Tabelle!$AI136="Ja",EA_Tabelle!$AN136,IF(EA_Tabelle!$AC136&lt;&gt;0,EA_Tabelle!$AC136,EA_Tabelle!$W136))</f>
        <v>0</v>
      </c>
      <c r="AU136" s="91">
        <f>IF(EA_Tabelle!$AI136="Ja",EA_Tabelle!$AO136,IF(EA_Tabelle!$AF136&lt;&gt;0,EA_Tabelle!$AF136,EA_Tabelle!$X136))</f>
        <v>0</v>
      </c>
    </row>
    <row r="137" spans="1:47" s="81" customFormat="1" ht="25" customHeight="1" x14ac:dyDescent="0.3">
      <c r="A137" s="89" t="str">
        <f t="shared" si="16"/>
        <v>0_117</v>
      </c>
      <c r="B137" s="78">
        <f t="shared" si="17"/>
        <v>0</v>
      </c>
      <c r="C137" s="78">
        <f>IF(EA_Tabelle!$B464="","",COUNTIF($B$20:B136,EA_Tabelle!$B464)+1)</f>
        <v>117</v>
      </c>
      <c r="D137" s="77">
        <f t="shared" si="18"/>
        <v>0</v>
      </c>
      <c r="E137" s="77" t="e">
        <f>INDEX(Lieferanten[L_ID],MATCH(EA_Tabelle!$M137,Lieferanten[Lieferantenbezeichnung],0))</f>
        <v>#N/A</v>
      </c>
      <c r="F137" s="79">
        <f t="shared" si="19"/>
        <v>0</v>
      </c>
      <c r="G137" s="79" t="str">
        <f>IF(EA_Tabelle!$L137="","",(INDEX(BT[Ressort],MATCH(EA_Tabelle!$L137,BT[Bedarfsträger],0))))</f>
        <v/>
      </c>
      <c r="H137" s="80" t="str">
        <f>IF(EA_Tabelle!$L137="","",(INDEX(BT[BT_ID],MATCH(EA_Tabelle!$L137,BT[Bedarfsträger],0))))</f>
        <v/>
      </c>
      <c r="I137" s="82">
        <f t="shared" si="20"/>
        <v>0</v>
      </c>
      <c r="J137" s="82">
        <f t="shared" si="21"/>
        <v>0</v>
      </c>
      <c r="K137" s="83">
        <f t="shared" si="22"/>
        <v>0</v>
      </c>
      <c r="L137" s="44"/>
      <c r="M137" s="46"/>
      <c r="N137" s="208"/>
      <c r="O137" s="44"/>
      <c r="P137" s="43"/>
      <c r="Q137" s="206"/>
      <c r="R137" s="44"/>
      <c r="S137" s="90"/>
      <c r="T137" s="46"/>
      <c r="U137" s="210"/>
      <c r="V137" s="43"/>
      <c r="W137" s="186">
        <f>IFERROR(U137*INDEX(Preisstufen[Netto],MATCH(EA_Tabelle!T137,Preisstufen[Preisstufe],0)),0)</f>
        <v>0</v>
      </c>
      <c r="X137" s="186">
        <f t="shared" si="27"/>
        <v>0</v>
      </c>
      <c r="Y137" s="47"/>
      <c r="Z137" s="211"/>
      <c r="AA137" s="212"/>
      <c r="AB137" s="193">
        <f t="shared" si="23"/>
        <v>0</v>
      </c>
      <c r="AC137" s="211">
        <f t="shared" si="24"/>
        <v>0</v>
      </c>
      <c r="AD137" s="88">
        <v>0.19</v>
      </c>
      <c r="AE137" s="195">
        <f t="shared" si="28"/>
        <v>0</v>
      </c>
      <c r="AF137" s="211">
        <f t="shared" si="29"/>
        <v>0</v>
      </c>
      <c r="AG137" s="50"/>
      <c r="AH137" s="43"/>
      <c r="AI137" s="46"/>
      <c r="AJ137" s="43"/>
      <c r="AK137" s="43"/>
      <c r="AL137" s="46"/>
      <c r="AM137" s="47"/>
      <c r="AN137" s="76">
        <f t="shared" si="25"/>
        <v>0</v>
      </c>
      <c r="AO137" s="76">
        <f t="shared" si="30"/>
        <v>0</v>
      </c>
      <c r="AP137" s="214"/>
      <c r="AQ137" s="76">
        <f t="shared" si="26"/>
        <v>0</v>
      </c>
      <c r="AR137" s="91">
        <f t="shared" si="31"/>
        <v>0</v>
      </c>
      <c r="AS137" s="184">
        <f>IF(EA_Tabelle!$AI137="Ja",EA_Tabelle!$AM137,IF(EA_Tabelle!$Y137&lt;&gt;"",EA_Tabelle!$Y137,EA_Tabelle!$U137))</f>
        <v>0</v>
      </c>
      <c r="AT137" s="76">
        <f>IF(EA_Tabelle!$AI137="Ja",EA_Tabelle!$AN137,IF(EA_Tabelle!$AC137&lt;&gt;0,EA_Tabelle!$AC137,EA_Tabelle!$W137))</f>
        <v>0</v>
      </c>
      <c r="AU137" s="91">
        <f>IF(EA_Tabelle!$AI137="Ja",EA_Tabelle!$AO137,IF(EA_Tabelle!$AF137&lt;&gt;0,EA_Tabelle!$AF137,EA_Tabelle!$X137))</f>
        <v>0</v>
      </c>
    </row>
    <row r="138" spans="1:47" s="81" customFormat="1" ht="25" customHeight="1" x14ac:dyDescent="0.3">
      <c r="A138" s="89" t="str">
        <f t="shared" si="16"/>
        <v>0_118</v>
      </c>
      <c r="B138" s="78">
        <f t="shared" si="17"/>
        <v>0</v>
      </c>
      <c r="C138" s="78">
        <f>IF(EA_Tabelle!$B362="","",COUNTIF($B$20:B137,EA_Tabelle!$B362)+1)</f>
        <v>118</v>
      </c>
      <c r="D138" s="77">
        <f t="shared" si="18"/>
        <v>0</v>
      </c>
      <c r="E138" s="77" t="e">
        <f>INDEX(Lieferanten[L_ID],MATCH(EA_Tabelle!$M138,Lieferanten[Lieferantenbezeichnung],0))</f>
        <v>#N/A</v>
      </c>
      <c r="F138" s="79">
        <f t="shared" si="19"/>
        <v>0</v>
      </c>
      <c r="G138" s="79" t="str">
        <f>IF(EA_Tabelle!$L138="","",(INDEX(BT[Ressort],MATCH(EA_Tabelle!$L138,BT[Bedarfsträger],0))))</f>
        <v/>
      </c>
      <c r="H138" s="80" t="str">
        <f>IF(EA_Tabelle!$L138="","",(INDEX(BT[BT_ID],MATCH(EA_Tabelle!$L138,BT[Bedarfsträger],0))))</f>
        <v/>
      </c>
      <c r="I138" s="82">
        <f t="shared" si="20"/>
        <v>0</v>
      </c>
      <c r="J138" s="82">
        <f t="shared" si="21"/>
        <v>0</v>
      </c>
      <c r="K138" s="83">
        <f t="shared" si="22"/>
        <v>0</v>
      </c>
      <c r="L138" s="44"/>
      <c r="M138" s="46"/>
      <c r="N138" s="208"/>
      <c r="O138" s="44"/>
      <c r="P138" s="43"/>
      <c r="Q138" s="206"/>
      <c r="R138" s="44"/>
      <c r="S138" s="90"/>
      <c r="T138" s="46"/>
      <c r="U138" s="210"/>
      <c r="V138" s="43"/>
      <c r="W138" s="186">
        <f>IFERROR(U138*INDEX(Preisstufen[Netto],MATCH(EA_Tabelle!T138,Preisstufen[Preisstufe],0)),0)</f>
        <v>0</v>
      </c>
      <c r="X138" s="186">
        <f t="shared" si="27"/>
        <v>0</v>
      </c>
      <c r="Y138" s="47"/>
      <c r="Z138" s="211"/>
      <c r="AA138" s="212"/>
      <c r="AB138" s="193">
        <f t="shared" si="23"/>
        <v>0</v>
      </c>
      <c r="AC138" s="211">
        <f t="shared" si="24"/>
        <v>0</v>
      </c>
      <c r="AD138" s="88">
        <v>0.19</v>
      </c>
      <c r="AE138" s="195">
        <f t="shared" si="28"/>
        <v>0</v>
      </c>
      <c r="AF138" s="211">
        <f t="shared" si="29"/>
        <v>0</v>
      </c>
      <c r="AG138" s="50"/>
      <c r="AH138" s="43"/>
      <c r="AI138" s="46"/>
      <c r="AJ138" s="43"/>
      <c r="AK138" s="43"/>
      <c r="AL138" s="46"/>
      <c r="AM138" s="47"/>
      <c r="AN138" s="76">
        <f t="shared" si="25"/>
        <v>0</v>
      </c>
      <c r="AO138" s="76">
        <f t="shared" si="30"/>
        <v>0</v>
      </c>
      <c r="AP138" s="214"/>
      <c r="AQ138" s="76">
        <f t="shared" si="26"/>
        <v>0</v>
      </c>
      <c r="AR138" s="91">
        <f t="shared" si="31"/>
        <v>0</v>
      </c>
      <c r="AS138" s="184">
        <f>IF(EA_Tabelle!$AI138="Ja",EA_Tabelle!$AM138,IF(EA_Tabelle!$Y138&lt;&gt;"",EA_Tabelle!$Y138,EA_Tabelle!$U138))</f>
        <v>0</v>
      </c>
      <c r="AT138" s="76">
        <f>IF(EA_Tabelle!$AI138="Ja",EA_Tabelle!$AN138,IF(EA_Tabelle!$AC138&lt;&gt;0,EA_Tabelle!$AC138,EA_Tabelle!$W138))</f>
        <v>0</v>
      </c>
      <c r="AU138" s="91">
        <f>IF(EA_Tabelle!$AI138="Ja",EA_Tabelle!$AO138,IF(EA_Tabelle!$AF138&lt;&gt;0,EA_Tabelle!$AF138,EA_Tabelle!$X138))</f>
        <v>0</v>
      </c>
    </row>
    <row r="139" spans="1:47" s="81" customFormat="1" ht="25" customHeight="1" x14ac:dyDescent="0.3">
      <c r="A139" s="89" t="str">
        <f t="shared" si="16"/>
        <v>0_119</v>
      </c>
      <c r="B139" s="78">
        <f t="shared" si="17"/>
        <v>0</v>
      </c>
      <c r="C139" s="78">
        <f>IF(EA_Tabelle!$B33="","",COUNTIF($B$20:B138,EA_Tabelle!$B33)+1)</f>
        <v>119</v>
      </c>
      <c r="D139" s="77">
        <f t="shared" si="18"/>
        <v>0</v>
      </c>
      <c r="E139" s="77" t="e">
        <f>INDEX(Lieferanten[L_ID],MATCH(EA_Tabelle!$M139,Lieferanten[Lieferantenbezeichnung],0))</f>
        <v>#N/A</v>
      </c>
      <c r="F139" s="79">
        <f t="shared" si="19"/>
        <v>0</v>
      </c>
      <c r="G139" s="79" t="str">
        <f>IF(EA_Tabelle!$L139="","",(INDEX(BT[Ressort],MATCH(EA_Tabelle!$L139,BT[Bedarfsträger],0))))</f>
        <v/>
      </c>
      <c r="H139" s="80" t="str">
        <f>IF(EA_Tabelle!$L139="","",(INDEX(BT[BT_ID],MATCH(EA_Tabelle!$L139,BT[Bedarfsträger],0))))</f>
        <v/>
      </c>
      <c r="I139" s="82">
        <f t="shared" si="20"/>
        <v>0</v>
      </c>
      <c r="J139" s="82">
        <f t="shared" si="21"/>
        <v>0</v>
      </c>
      <c r="K139" s="83">
        <f t="shared" si="22"/>
        <v>0</v>
      </c>
      <c r="L139" s="44"/>
      <c r="M139" s="46"/>
      <c r="N139" s="208"/>
      <c r="O139" s="44"/>
      <c r="P139" s="43"/>
      <c r="Q139" s="206"/>
      <c r="R139" s="44"/>
      <c r="S139" s="90"/>
      <c r="T139" s="46"/>
      <c r="U139" s="210"/>
      <c r="V139" s="43"/>
      <c r="W139" s="186">
        <f>IFERROR(U139*INDEX(Preisstufen[Netto],MATCH(EA_Tabelle!T139,Preisstufen[Preisstufe],0)),0)</f>
        <v>0</v>
      </c>
      <c r="X139" s="186">
        <f t="shared" si="27"/>
        <v>0</v>
      </c>
      <c r="Y139" s="47"/>
      <c r="Z139" s="211"/>
      <c r="AA139" s="212"/>
      <c r="AB139" s="193">
        <f t="shared" si="23"/>
        <v>0</v>
      </c>
      <c r="AC139" s="211">
        <f t="shared" si="24"/>
        <v>0</v>
      </c>
      <c r="AD139" s="88">
        <v>0.19</v>
      </c>
      <c r="AE139" s="195">
        <f t="shared" si="28"/>
        <v>0</v>
      </c>
      <c r="AF139" s="211">
        <f t="shared" si="29"/>
        <v>0</v>
      </c>
      <c r="AG139" s="50"/>
      <c r="AH139" s="43"/>
      <c r="AI139" s="46"/>
      <c r="AJ139" s="43"/>
      <c r="AK139" s="43"/>
      <c r="AL139" s="46"/>
      <c r="AM139" s="47"/>
      <c r="AN139" s="76">
        <f t="shared" si="25"/>
        <v>0</v>
      </c>
      <c r="AO139" s="76">
        <f t="shared" si="30"/>
        <v>0</v>
      </c>
      <c r="AP139" s="214"/>
      <c r="AQ139" s="76">
        <f t="shared" si="26"/>
        <v>0</v>
      </c>
      <c r="AR139" s="91">
        <f t="shared" si="31"/>
        <v>0</v>
      </c>
      <c r="AS139" s="184">
        <f>IF(EA_Tabelle!$AI139="Ja",EA_Tabelle!$AM139,IF(EA_Tabelle!$Y139&lt;&gt;"",EA_Tabelle!$Y139,EA_Tabelle!$U139))</f>
        <v>0</v>
      </c>
      <c r="AT139" s="76">
        <f>IF(EA_Tabelle!$AI139="Ja",EA_Tabelle!$AN139,IF(EA_Tabelle!$AC139&lt;&gt;0,EA_Tabelle!$AC139,EA_Tabelle!$W139))</f>
        <v>0</v>
      </c>
      <c r="AU139" s="91">
        <f>IF(EA_Tabelle!$AI139="Ja",EA_Tabelle!$AO139,IF(EA_Tabelle!$AF139&lt;&gt;0,EA_Tabelle!$AF139,EA_Tabelle!$X139))</f>
        <v>0</v>
      </c>
    </row>
    <row r="140" spans="1:47" s="81" customFormat="1" ht="25" customHeight="1" x14ac:dyDescent="0.3">
      <c r="A140" s="89" t="str">
        <f t="shared" si="16"/>
        <v>0_120</v>
      </c>
      <c r="B140" s="78">
        <f t="shared" si="17"/>
        <v>0</v>
      </c>
      <c r="C140" s="78">
        <f>IF(EA_Tabelle!$B680="","",COUNTIF($B$20:B139,EA_Tabelle!$B680)+1)</f>
        <v>120</v>
      </c>
      <c r="D140" s="77">
        <f t="shared" si="18"/>
        <v>0</v>
      </c>
      <c r="E140" s="77" t="e">
        <f>INDEX(Lieferanten[L_ID],MATCH(EA_Tabelle!$M140,Lieferanten[Lieferantenbezeichnung],0))</f>
        <v>#N/A</v>
      </c>
      <c r="F140" s="79">
        <f t="shared" si="19"/>
        <v>0</v>
      </c>
      <c r="G140" s="79" t="str">
        <f>IF(EA_Tabelle!$L140="","",(INDEX(BT[Ressort],MATCH(EA_Tabelle!$L140,BT[Bedarfsträger],0))))</f>
        <v/>
      </c>
      <c r="H140" s="80" t="str">
        <f>IF(EA_Tabelle!$L140="","",(INDEX(BT[BT_ID],MATCH(EA_Tabelle!$L140,BT[Bedarfsträger],0))))</f>
        <v/>
      </c>
      <c r="I140" s="82">
        <f t="shared" si="20"/>
        <v>0</v>
      </c>
      <c r="J140" s="82">
        <f t="shared" si="21"/>
        <v>0</v>
      </c>
      <c r="K140" s="83">
        <f t="shared" si="22"/>
        <v>0</v>
      </c>
      <c r="L140" s="44"/>
      <c r="M140" s="46"/>
      <c r="N140" s="208"/>
      <c r="O140" s="44"/>
      <c r="P140" s="43"/>
      <c r="Q140" s="206"/>
      <c r="R140" s="44"/>
      <c r="S140" s="90"/>
      <c r="T140" s="46"/>
      <c r="U140" s="210"/>
      <c r="V140" s="43"/>
      <c r="W140" s="186">
        <f>IFERROR(U140*INDEX(Preisstufen[Netto],MATCH(EA_Tabelle!T140,Preisstufen[Preisstufe],0)),0)</f>
        <v>0</v>
      </c>
      <c r="X140" s="186">
        <f t="shared" si="27"/>
        <v>0</v>
      </c>
      <c r="Y140" s="47"/>
      <c r="Z140" s="211"/>
      <c r="AA140" s="212"/>
      <c r="AB140" s="193">
        <f t="shared" si="23"/>
        <v>0</v>
      </c>
      <c r="AC140" s="211">
        <f t="shared" si="24"/>
        <v>0</v>
      </c>
      <c r="AD140" s="88">
        <v>0.19</v>
      </c>
      <c r="AE140" s="195">
        <f t="shared" si="28"/>
        <v>0</v>
      </c>
      <c r="AF140" s="211">
        <f t="shared" si="29"/>
        <v>0</v>
      </c>
      <c r="AG140" s="50"/>
      <c r="AH140" s="43"/>
      <c r="AI140" s="46"/>
      <c r="AJ140" s="43"/>
      <c r="AK140" s="43"/>
      <c r="AL140" s="46"/>
      <c r="AM140" s="47"/>
      <c r="AN140" s="76">
        <f t="shared" si="25"/>
        <v>0</v>
      </c>
      <c r="AO140" s="76">
        <f t="shared" si="30"/>
        <v>0</v>
      </c>
      <c r="AP140" s="214"/>
      <c r="AQ140" s="76">
        <f t="shared" si="26"/>
        <v>0</v>
      </c>
      <c r="AR140" s="91">
        <f t="shared" si="31"/>
        <v>0</v>
      </c>
      <c r="AS140" s="184">
        <f>IF(EA_Tabelle!$AI140="Ja",EA_Tabelle!$AM140,IF(EA_Tabelle!$Y140&lt;&gt;"",EA_Tabelle!$Y140,EA_Tabelle!$U140))</f>
        <v>0</v>
      </c>
      <c r="AT140" s="76">
        <f>IF(EA_Tabelle!$AI140="Ja",EA_Tabelle!$AN140,IF(EA_Tabelle!$AC140&lt;&gt;0,EA_Tabelle!$AC140,EA_Tabelle!$W140))</f>
        <v>0</v>
      </c>
      <c r="AU140" s="91">
        <f>IF(EA_Tabelle!$AI140="Ja",EA_Tabelle!$AO140,IF(EA_Tabelle!$AF140&lt;&gt;0,EA_Tabelle!$AF140,EA_Tabelle!$X140))</f>
        <v>0</v>
      </c>
    </row>
    <row r="141" spans="1:47" s="81" customFormat="1" ht="25" customHeight="1" x14ac:dyDescent="0.3">
      <c r="A141" s="89" t="str">
        <f t="shared" si="16"/>
        <v>0_121</v>
      </c>
      <c r="B141" s="78">
        <f t="shared" si="17"/>
        <v>0</v>
      </c>
      <c r="C141" s="78">
        <f>IF(EA_Tabelle!$B689="","",COUNTIF($B$20:B140,EA_Tabelle!$B689)+1)</f>
        <v>121</v>
      </c>
      <c r="D141" s="77">
        <f t="shared" si="18"/>
        <v>0</v>
      </c>
      <c r="E141" s="77" t="e">
        <f>INDEX(Lieferanten[L_ID],MATCH(EA_Tabelle!$M141,Lieferanten[Lieferantenbezeichnung],0))</f>
        <v>#N/A</v>
      </c>
      <c r="F141" s="79">
        <f t="shared" si="19"/>
        <v>0</v>
      </c>
      <c r="G141" s="79" t="str">
        <f>IF(EA_Tabelle!$L141="","",(INDEX(BT[Ressort],MATCH(EA_Tabelle!$L141,BT[Bedarfsträger],0))))</f>
        <v/>
      </c>
      <c r="H141" s="80" t="str">
        <f>IF(EA_Tabelle!$L141="","",(INDEX(BT[BT_ID],MATCH(EA_Tabelle!$L141,BT[Bedarfsträger],0))))</f>
        <v/>
      </c>
      <c r="I141" s="82">
        <f t="shared" si="20"/>
        <v>0</v>
      </c>
      <c r="J141" s="82">
        <f t="shared" si="21"/>
        <v>0</v>
      </c>
      <c r="K141" s="83">
        <f t="shared" si="22"/>
        <v>0</v>
      </c>
      <c r="L141" s="44"/>
      <c r="M141" s="46"/>
      <c r="N141" s="208"/>
      <c r="O141" s="44"/>
      <c r="P141" s="43"/>
      <c r="Q141" s="206"/>
      <c r="R141" s="44"/>
      <c r="S141" s="90"/>
      <c r="T141" s="46"/>
      <c r="U141" s="210"/>
      <c r="V141" s="43"/>
      <c r="W141" s="186">
        <f>IFERROR(U141*INDEX(Preisstufen[Netto],MATCH(EA_Tabelle!T141,Preisstufen[Preisstufe],0)),0)</f>
        <v>0</v>
      </c>
      <c r="X141" s="186">
        <f t="shared" si="27"/>
        <v>0</v>
      </c>
      <c r="Y141" s="47"/>
      <c r="Z141" s="211"/>
      <c r="AA141" s="212"/>
      <c r="AB141" s="193">
        <f t="shared" si="23"/>
        <v>0</v>
      </c>
      <c r="AC141" s="211">
        <f t="shared" si="24"/>
        <v>0</v>
      </c>
      <c r="AD141" s="88">
        <v>0.19</v>
      </c>
      <c r="AE141" s="195">
        <f t="shared" si="28"/>
        <v>0</v>
      </c>
      <c r="AF141" s="211">
        <f t="shared" si="29"/>
        <v>0</v>
      </c>
      <c r="AG141" s="50"/>
      <c r="AH141" s="43"/>
      <c r="AI141" s="46"/>
      <c r="AJ141" s="43"/>
      <c r="AK141" s="43"/>
      <c r="AL141" s="46"/>
      <c r="AM141" s="47"/>
      <c r="AN141" s="76">
        <f t="shared" si="25"/>
        <v>0</v>
      </c>
      <c r="AO141" s="76">
        <f t="shared" si="30"/>
        <v>0</v>
      </c>
      <c r="AP141" s="214"/>
      <c r="AQ141" s="76">
        <f t="shared" si="26"/>
        <v>0</v>
      </c>
      <c r="AR141" s="91">
        <f t="shared" si="31"/>
        <v>0</v>
      </c>
      <c r="AS141" s="184">
        <f>IF(EA_Tabelle!$AI141="Ja",EA_Tabelle!$AM141,IF(EA_Tabelle!$Y141&lt;&gt;"",EA_Tabelle!$Y141,EA_Tabelle!$U141))</f>
        <v>0</v>
      </c>
      <c r="AT141" s="76">
        <f>IF(EA_Tabelle!$AI141="Ja",EA_Tabelle!$AN141,IF(EA_Tabelle!$AC141&lt;&gt;0,EA_Tabelle!$AC141,EA_Tabelle!$W141))</f>
        <v>0</v>
      </c>
      <c r="AU141" s="91">
        <f>IF(EA_Tabelle!$AI141="Ja",EA_Tabelle!$AO141,IF(EA_Tabelle!$AF141&lt;&gt;0,EA_Tabelle!$AF141,EA_Tabelle!$X141))</f>
        <v>0</v>
      </c>
    </row>
    <row r="142" spans="1:47" s="81" customFormat="1" ht="25" customHeight="1" x14ac:dyDescent="0.3">
      <c r="A142" s="89" t="str">
        <f t="shared" si="16"/>
        <v>0_122</v>
      </c>
      <c r="B142" s="78">
        <f t="shared" si="17"/>
        <v>0</v>
      </c>
      <c r="C142" s="78">
        <f>IF(EA_Tabelle!$B239="","",COUNTIF($B$20:B141,EA_Tabelle!$B239)+1)</f>
        <v>122</v>
      </c>
      <c r="D142" s="77">
        <f t="shared" si="18"/>
        <v>0</v>
      </c>
      <c r="E142" s="77" t="e">
        <f>INDEX(Lieferanten[L_ID],MATCH(EA_Tabelle!$M142,Lieferanten[Lieferantenbezeichnung],0))</f>
        <v>#N/A</v>
      </c>
      <c r="F142" s="79">
        <f t="shared" si="19"/>
        <v>0</v>
      </c>
      <c r="G142" s="79" t="str">
        <f>IF(EA_Tabelle!$L142="","",(INDEX(BT[Ressort],MATCH(EA_Tabelle!$L142,BT[Bedarfsträger],0))))</f>
        <v/>
      </c>
      <c r="H142" s="80" t="str">
        <f>IF(EA_Tabelle!$L142="","",(INDEX(BT[BT_ID],MATCH(EA_Tabelle!$L142,BT[Bedarfsträger],0))))</f>
        <v/>
      </c>
      <c r="I142" s="82">
        <f t="shared" si="20"/>
        <v>0</v>
      </c>
      <c r="J142" s="82">
        <f t="shared" si="21"/>
        <v>0</v>
      </c>
      <c r="K142" s="83">
        <f t="shared" si="22"/>
        <v>0</v>
      </c>
      <c r="L142" s="44"/>
      <c r="M142" s="46"/>
      <c r="N142" s="208"/>
      <c r="O142" s="44"/>
      <c r="P142" s="43"/>
      <c r="Q142" s="206"/>
      <c r="R142" s="44"/>
      <c r="S142" s="90"/>
      <c r="T142" s="46"/>
      <c r="U142" s="210"/>
      <c r="V142" s="43"/>
      <c r="W142" s="186">
        <f>IFERROR(U142*INDEX(Preisstufen[Netto],MATCH(EA_Tabelle!T142,Preisstufen[Preisstufe],0)),0)</f>
        <v>0</v>
      </c>
      <c r="X142" s="186">
        <f t="shared" si="27"/>
        <v>0</v>
      </c>
      <c r="Y142" s="47"/>
      <c r="Z142" s="211"/>
      <c r="AA142" s="212"/>
      <c r="AB142" s="193">
        <f t="shared" si="23"/>
        <v>0</v>
      </c>
      <c r="AC142" s="211">
        <f t="shared" si="24"/>
        <v>0</v>
      </c>
      <c r="AD142" s="88">
        <v>0.19</v>
      </c>
      <c r="AE142" s="195">
        <f t="shared" si="28"/>
        <v>0</v>
      </c>
      <c r="AF142" s="211">
        <f t="shared" si="29"/>
        <v>0</v>
      </c>
      <c r="AG142" s="50"/>
      <c r="AH142" s="43"/>
      <c r="AI142" s="46"/>
      <c r="AJ142" s="43"/>
      <c r="AK142" s="43"/>
      <c r="AL142" s="46"/>
      <c r="AM142" s="47"/>
      <c r="AN142" s="76">
        <f t="shared" si="25"/>
        <v>0</v>
      </c>
      <c r="AO142" s="76">
        <f t="shared" si="30"/>
        <v>0</v>
      </c>
      <c r="AP142" s="214"/>
      <c r="AQ142" s="76">
        <f t="shared" si="26"/>
        <v>0</v>
      </c>
      <c r="AR142" s="91">
        <f t="shared" si="31"/>
        <v>0</v>
      </c>
      <c r="AS142" s="184">
        <f>IF(EA_Tabelle!$AI142="Ja",EA_Tabelle!$AM142,IF(EA_Tabelle!$Y142&lt;&gt;"",EA_Tabelle!$Y142,EA_Tabelle!$U142))</f>
        <v>0</v>
      </c>
      <c r="AT142" s="76">
        <f>IF(EA_Tabelle!$AI142="Ja",EA_Tabelle!$AN142,IF(EA_Tabelle!$AC142&lt;&gt;0,EA_Tabelle!$AC142,EA_Tabelle!$W142))</f>
        <v>0</v>
      </c>
      <c r="AU142" s="91">
        <f>IF(EA_Tabelle!$AI142="Ja",EA_Tabelle!$AO142,IF(EA_Tabelle!$AF142&lt;&gt;0,EA_Tabelle!$AF142,EA_Tabelle!$X142))</f>
        <v>0</v>
      </c>
    </row>
    <row r="143" spans="1:47" s="81" customFormat="1" ht="25" customHeight="1" x14ac:dyDescent="0.3">
      <c r="A143" s="89" t="str">
        <f t="shared" si="16"/>
        <v>0_123</v>
      </c>
      <c r="B143" s="78">
        <f t="shared" si="17"/>
        <v>0</v>
      </c>
      <c r="C143" s="78">
        <f>IF(EA_Tabelle!$B323="","",COUNTIF($B$20:B142,EA_Tabelle!$B323)+1)</f>
        <v>123</v>
      </c>
      <c r="D143" s="77">
        <f t="shared" si="18"/>
        <v>0</v>
      </c>
      <c r="E143" s="77" t="e">
        <f>INDEX(Lieferanten[L_ID],MATCH(EA_Tabelle!$M143,Lieferanten[Lieferantenbezeichnung],0))</f>
        <v>#N/A</v>
      </c>
      <c r="F143" s="79">
        <f t="shared" si="19"/>
        <v>0</v>
      </c>
      <c r="G143" s="79" t="str">
        <f>IF(EA_Tabelle!$L143="","",(INDEX(BT[Ressort],MATCH(EA_Tabelle!$L143,BT[Bedarfsträger],0))))</f>
        <v/>
      </c>
      <c r="H143" s="80" t="str">
        <f>IF(EA_Tabelle!$L143="","",(INDEX(BT[BT_ID],MATCH(EA_Tabelle!$L143,BT[Bedarfsträger],0))))</f>
        <v/>
      </c>
      <c r="I143" s="82">
        <f t="shared" si="20"/>
        <v>0</v>
      </c>
      <c r="J143" s="82">
        <f t="shared" si="21"/>
        <v>0</v>
      </c>
      <c r="K143" s="83">
        <f t="shared" si="22"/>
        <v>0</v>
      </c>
      <c r="L143" s="44"/>
      <c r="M143" s="46"/>
      <c r="N143" s="208"/>
      <c r="O143" s="44"/>
      <c r="P143" s="43"/>
      <c r="Q143" s="206"/>
      <c r="R143" s="44"/>
      <c r="S143" s="90"/>
      <c r="T143" s="46"/>
      <c r="U143" s="210"/>
      <c r="V143" s="43"/>
      <c r="W143" s="186">
        <f>IFERROR(U143*INDEX(Preisstufen[Netto],MATCH(EA_Tabelle!T143,Preisstufen[Preisstufe],0)),0)</f>
        <v>0</v>
      </c>
      <c r="X143" s="186">
        <f t="shared" si="27"/>
        <v>0</v>
      </c>
      <c r="Y143" s="47"/>
      <c r="Z143" s="211"/>
      <c r="AA143" s="212"/>
      <c r="AB143" s="193">
        <f t="shared" si="23"/>
        <v>0</v>
      </c>
      <c r="AC143" s="211">
        <f t="shared" si="24"/>
        <v>0</v>
      </c>
      <c r="AD143" s="88">
        <v>0.19</v>
      </c>
      <c r="AE143" s="195">
        <f t="shared" si="28"/>
        <v>0</v>
      </c>
      <c r="AF143" s="211">
        <f t="shared" si="29"/>
        <v>0</v>
      </c>
      <c r="AG143" s="50"/>
      <c r="AH143" s="43"/>
      <c r="AI143" s="46"/>
      <c r="AJ143" s="43"/>
      <c r="AK143" s="43"/>
      <c r="AL143" s="46"/>
      <c r="AM143" s="47"/>
      <c r="AN143" s="76">
        <f t="shared" si="25"/>
        <v>0</v>
      </c>
      <c r="AO143" s="76">
        <f t="shared" si="30"/>
        <v>0</v>
      </c>
      <c r="AP143" s="214"/>
      <c r="AQ143" s="76">
        <f t="shared" si="26"/>
        <v>0</v>
      </c>
      <c r="AR143" s="91">
        <f t="shared" si="31"/>
        <v>0</v>
      </c>
      <c r="AS143" s="184">
        <f>IF(EA_Tabelle!$AI143="Ja",EA_Tabelle!$AM143,IF(EA_Tabelle!$Y143&lt;&gt;"",EA_Tabelle!$Y143,EA_Tabelle!$U143))</f>
        <v>0</v>
      </c>
      <c r="AT143" s="76">
        <f>IF(EA_Tabelle!$AI143="Ja",EA_Tabelle!$AN143,IF(EA_Tabelle!$AC143&lt;&gt;0,EA_Tabelle!$AC143,EA_Tabelle!$W143))</f>
        <v>0</v>
      </c>
      <c r="AU143" s="91">
        <f>IF(EA_Tabelle!$AI143="Ja",EA_Tabelle!$AO143,IF(EA_Tabelle!$AF143&lt;&gt;0,EA_Tabelle!$AF143,EA_Tabelle!$X143))</f>
        <v>0</v>
      </c>
    </row>
    <row r="144" spans="1:47" s="81" customFormat="1" ht="25" customHeight="1" x14ac:dyDescent="0.3">
      <c r="A144" s="89" t="str">
        <f t="shared" si="16"/>
        <v>0_124</v>
      </c>
      <c r="B144" s="78">
        <f t="shared" si="17"/>
        <v>0</v>
      </c>
      <c r="C144" s="78">
        <f>IF(EA_Tabelle!$B325="","",COUNTIF($B$20:B143,EA_Tabelle!$B325)+1)</f>
        <v>124</v>
      </c>
      <c r="D144" s="77">
        <f t="shared" si="18"/>
        <v>0</v>
      </c>
      <c r="E144" s="77" t="e">
        <f>INDEX(Lieferanten[L_ID],MATCH(EA_Tabelle!$M144,Lieferanten[Lieferantenbezeichnung],0))</f>
        <v>#N/A</v>
      </c>
      <c r="F144" s="79">
        <f t="shared" si="19"/>
        <v>0</v>
      </c>
      <c r="G144" s="79" t="str">
        <f>IF(EA_Tabelle!$L144="","",(INDEX(BT[Ressort],MATCH(EA_Tabelle!$L144,BT[Bedarfsträger],0))))</f>
        <v/>
      </c>
      <c r="H144" s="80" t="str">
        <f>IF(EA_Tabelle!$L144="","",(INDEX(BT[BT_ID],MATCH(EA_Tabelle!$L144,BT[Bedarfsträger],0))))</f>
        <v/>
      </c>
      <c r="I144" s="82">
        <f t="shared" si="20"/>
        <v>0</v>
      </c>
      <c r="J144" s="82">
        <f t="shared" si="21"/>
        <v>0</v>
      </c>
      <c r="K144" s="83">
        <f t="shared" si="22"/>
        <v>0</v>
      </c>
      <c r="L144" s="44"/>
      <c r="M144" s="46"/>
      <c r="N144" s="208"/>
      <c r="O144" s="44"/>
      <c r="P144" s="43"/>
      <c r="Q144" s="206"/>
      <c r="R144" s="44"/>
      <c r="S144" s="90"/>
      <c r="T144" s="46"/>
      <c r="U144" s="210"/>
      <c r="V144" s="43"/>
      <c r="W144" s="186">
        <f>IFERROR(U144*INDEX(Preisstufen[Netto],MATCH(EA_Tabelle!T144,Preisstufen[Preisstufe],0)),0)</f>
        <v>0</v>
      </c>
      <c r="X144" s="186">
        <f t="shared" si="27"/>
        <v>0</v>
      </c>
      <c r="Y144" s="47"/>
      <c r="Z144" s="211"/>
      <c r="AA144" s="212"/>
      <c r="AB144" s="193">
        <f t="shared" si="23"/>
        <v>0</v>
      </c>
      <c r="AC144" s="211">
        <f t="shared" si="24"/>
        <v>0</v>
      </c>
      <c r="AD144" s="88">
        <v>0.19</v>
      </c>
      <c r="AE144" s="195">
        <f t="shared" si="28"/>
        <v>0</v>
      </c>
      <c r="AF144" s="211">
        <f t="shared" si="29"/>
        <v>0</v>
      </c>
      <c r="AG144" s="50"/>
      <c r="AH144" s="43"/>
      <c r="AI144" s="46"/>
      <c r="AJ144" s="43"/>
      <c r="AK144" s="43"/>
      <c r="AL144" s="46"/>
      <c r="AM144" s="47"/>
      <c r="AN144" s="76">
        <f t="shared" si="25"/>
        <v>0</v>
      </c>
      <c r="AO144" s="76">
        <f t="shared" si="30"/>
        <v>0</v>
      </c>
      <c r="AP144" s="214"/>
      <c r="AQ144" s="76">
        <f t="shared" si="26"/>
        <v>0</v>
      </c>
      <c r="AR144" s="91">
        <f t="shared" si="31"/>
        <v>0</v>
      </c>
      <c r="AS144" s="184">
        <f>IF(EA_Tabelle!$AI144="Ja",EA_Tabelle!$AM144,IF(EA_Tabelle!$Y144&lt;&gt;"",EA_Tabelle!$Y144,EA_Tabelle!$U144))</f>
        <v>0</v>
      </c>
      <c r="AT144" s="76">
        <f>IF(EA_Tabelle!$AI144="Ja",EA_Tabelle!$AN144,IF(EA_Tabelle!$AC144&lt;&gt;0,EA_Tabelle!$AC144,EA_Tabelle!$W144))</f>
        <v>0</v>
      </c>
      <c r="AU144" s="91">
        <f>IF(EA_Tabelle!$AI144="Ja",EA_Tabelle!$AO144,IF(EA_Tabelle!$AF144&lt;&gt;0,EA_Tabelle!$AF144,EA_Tabelle!$X144))</f>
        <v>0</v>
      </c>
    </row>
    <row r="145" spans="1:47" s="81" customFormat="1" ht="25" customHeight="1" x14ac:dyDescent="0.3">
      <c r="A145" s="89" t="str">
        <f t="shared" si="16"/>
        <v>0_125</v>
      </c>
      <c r="B145" s="78">
        <f t="shared" si="17"/>
        <v>0</v>
      </c>
      <c r="C145" s="78">
        <f>IF(EA_Tabelle!$B449="","",COUNTIF($B$20:B144,EA_Tabelle!$B449)+1)</f>
        <v>125</v>
      </c>
      <c r="D145" s="77">
        <f t="shared" si="18"/>
        <v>0</v>
      </c>
      <c r="E145" s="77" t="e">
        <f>INDEX(Lieferanten[L_ID],MATCH(EA_Tabelle!$M145,Lieferanten[Lieferantenbezeichnung],0))</f>
        <v>#N/A</v>
      </c>
      <c r="F145" s="79">
        <f t="shared" si="19"/>
        <v>0</v>
      </c>
      <c r="G145" s="79" t="str">
        <f>IF(EA_Tabelle!$L145="","",(INDEX(BT[Ressort],MATCH(EA_Tabelle!$L145,BT[Bedarfsträger],0))))</f>
        <v/>
      </c>
      <c r="H145" s="80" t="str">
        <f>IF(EA_Tabelle!$L145="","",(INDEX(BT[BT_ID],MATCH(EA_Tabelle!$L145,BT[Bedarfsträger],0))))</f>
        <v/>
      </c>
      <c r="I145" s="82">
        <f t="shared" si="20"/>
        <v>0</v>
      </c>
      <c r="J145" s="82">
        <f t="shared" si="21"/>
        <v>0</v>
      </c>
      <c r="K145" s="83">
        <f t="shared" si="22"/>
        <v>0</v>
      </c>
      <c r="L145" s="44"/>
      <c r="M145" s="46"/>
      <c r="N145" s="208"/>
      <c r="O145" s="44"/>
      <c r="P145" s="43"/>
      <c r="Q145" s="206"/>
      <c r="R145" s="44"/>
      <c r="S145" s="90"/>
      <c r="T145" s="46"/>
      <c r="U145" s="210"/>
      <c r="V145" s="43"/>
      <c r="W145" s="186">
        <f>IFERROR(U145*INDEX(Preisstufen[Netto],MATCH(EA_Tabelle!T145,Preisstufen[Preisstufe],0)),0)</f>
        <v>0</v>
      </c>
      <c r="X145" s="186">
        <f t="shared" si="27"/>
        <v>0</v>
      </c>
      <c r="Y145" s="47"/>
      <c r="Z145" s="211"/>
      <c r="AA145" s="212"/>
      <c r="AB145" s="193">
        <f t="shared" si="23"/>
        <v>0</v>
      </c>
      <c r="AC145" s="211">
        <f t="shared" si="24"/>
        <v>0</v>
      </c>
      <c r="AD145" s="88">
        <v>0.19</v>
      </c>
      <c r="AE145" s="195">
        <f t="shared" si="28"/>
        <v>0</v>
      </c>
      <c r="AF145" s="211">
        <f t="shared" si="29"/>
        <v>0</v>
      </c>
      <c r="AG145" s="50"/>
      <c r="AH145" s="43"/>
      <c r="AI145" s="46"/>
      <c r="AJ145" s="43"/>
      <c r="AK145" s="43"/>
      <c r="AL145" s="46"/>
      <c r="AM145" s="47"/>
      <c r="AN145" s="76">
        <f t="shared" si="25"/>
        <v>0</v>
      </c>
      <c r="AO145" s="76">
        <f t="shared" si="30"/>
        <v>0</v>
      </c>
      <c r="AP145" s="214"/>
      <c r="AQ145" s="76">
        <f t="shared" si="26"/>
        <v>0</v>
      </c>
      <c r="AR145" s="91">
        <f t="shared" si="31"/>
        <v>0</v>
      </c>
      <c r="AS145" s="184">
        <f>IF(EA_Tabelle!$AI145="Ja",EA_Tabelle!$AM145,IF(EA_Tabelle!$Y145&lt;&gt;"",EA_Tabelle!$Y145,EA_Tabelle!$U145))</f>
        <v>0</v>
      </c>
      <c r="AT145" s="76">
        <f>IF(EA_Tabelle!$AI145="Ja",EA_Tabelle!$AN145,IF(EA_Tabelle!$AC145&lt;&gt;0,EA_Tabelle!$AC145,EA_Tabelle!$W145))</f>
        <v>0</v>
      </c>
      <c r="AU145" s="91">
        <f>IF(EA_Tabelle!$AI145="Ja",EA_Tabelle!$AO145,IF(EA_Tabelle!$AF145&lt;&gt;0,EA_Tabelle!$AF145,EA_Tabelle!$X145))</f>
        <v>0</v>
      </c>
    </row>
    <row r="146" spans="1:47" s="81" customFormat="1" ht="25" customHeight="1" x14ac:dyDescent="0.3">
      <c r="A146" s="89" t="str">
        <f t="shared" si="16"/>
        <v>0_126</v>
      </c>
      <c r="B146" s="78">
        <f t="shared" si="17"/>
        <v>0</v>
      </c>
      <c r="C146" s="78">
        <f>IF(EA_Tabelle!$B649="","",COUNTIF($B$20:B145,EA_Tabelle!$B649)+1)</f>
        <v>126</v>
      </c>
      <c r="D146" s="77">
        <f t="shared" si="18"/>
        <v>0</v>
      </c>
      <c r="E146" s="77" t="e">
        <f>INDEX(Lieferanten[L_ID],MATCH(EA_Tabelle!$M146,Lieferanten[Lieferantenbezeichnung],0))</f>
        <v>#N/A</v>
      </c>
      <c r="F146" s="79">
        <f t="shared" si="19"/>
        <v>0</v>
      </c>
      <c r="G146" s="79" t="str">
        <f>IF(EA_Tabelle!$L146="","",(INDEX(BT[Ressort],MATCH(EA_Tabelle!$L146,BT[Bedarfsträger],0))))</f>
        <v/>
      </c>
      <c r="H146" s="80" t="str">
        <f>IF(EA_Tabelle!$L146="","",(INDEX(BT[BT_ID],MATCH(EA_Tabelle!$L146,BT[Bedarfsträger],0))))</f>
        <v/>
      </c>
      <c r="I146" s="82">
        <f t="shared" si="20"/>
        <v>0</v>
      </c>
      <c r="J146" s="82">
        <f t="shared" si="21"/>
        <v>0</v>
      </c>
      <c r="K146" s="83">
        <f t="shared" si="22"/>
        <v>0</v>
      </c>
      <c r="L146" s="44"/>
      <c r="M146" s="46"/>
      <c r="N146" s="208"/>
      <c r="O146" s="44"/>
      <c r="P146" s="43"/>
      <c r="Q146" s="206"/>
      <c r="R146" s="44"/>
      <c r="S146" s="90"/>
      <c r="T146" s="46"/>
      <c r="U146" s="210"/>
      <c r="V146" s="43"/>
      <c r="W146" s="186">
        <f>IFERROR(U146*INDEX(Preisstufen[Netto],MATCH(EA_Tabelle!T146,Preisstufen[Preisstufe],0)),0)</f>
        <v>0</v>
      </c>
      <c r="X146" s="186">
        <f t="shared" si="27"/>
        <v>0</v>
      </c>
      <c r="Y146" s="47"/>
      <c r="Z146" s="211"/>
      <c r="AA146" s="212"/>
      <c r="AB146" s="193">
        <f t="shared" si="23"/>
        <v>0</v>
      </c>
      <c r="AC146" s="211">
        <f t="shared" si="24"/>
        <v>0</v>
      </c>
      <c r="AD146" s="88">
        <v>0.19</v>
      </c>
      <c r="AE146" s="195">
        <f t="shared" si="28"/>
        <v>0</v>
      </c>
      <c r="AF146" s="211">
        <f t="shared" si="29"/>
        <v>0</v>
      </c>
      <c r="AG146" s="50"/>
      <c r="AH146" s="43"/>
      <c r="AI146" s="46"/>
      <c r="AJ146" s="43"/>
      <c r="AK146" s="43"/>
      <c r="AL146" s="46"/>
      <c r="AM146" s="47"/>
      <c r="AN146" s="76">
        <f t="shared" si="25"/>
        <v>0</v>
      </c>
      <c r="AO146" s="76">
        <f t="shared" si="30"/>
        <v>0</v>
      </c>
      <c r="AP146" s="214"/>
      <c r="AQ146" s="76">
        <f t="shared" si="26"/>
        <v>0</v>
      </c>
      <c r="AR146" s="91">
        <f t="shared" si="31"/>
        <v>0</v>
      </c>
      <c r="AS146" s="184">
        <f>IF(EA_Tabelle!$AI146="Ja",EA_Tabelle!$AM146,IF(EA_Tabelle!$Y146&lt;&gt;"",EA_Tabelle!$Y146,EA_Tabelle!$U146))</f>
        <v>0</v>
      </c>
      <c r="AT146" s="76">
        <f>IF(EA_Tabelle!$AI146="Ja",EA_Tabelle!$AN146,IF(EA_Tabelle!$AC146&lt;&gt;0,EA_Tabelle!$AC146,EA_Tabelle!$W146))</f>
        <v>0</v>
      </c>
      <c r="AU146" s="91">
        <f>IF(EA_Tabelle!$AI146="Ja",EA_Tabelle!$AO146,IF(EA_Tabelle!$AF146&lt;&gt;0,EA_Tabelle!$AF146,EA_Tabelle!$X146))</f>
        <v>0</v>
      </c>
    </row>
    <row r="147" spans="1:47" s="81" customFormat="1" ht="25" customHeight="1" x14ac:dyDescent="0.3">
      <c r="A147" s="89" t="str">
        <f t="shared" si="16"/>
        <v>0_127</v>
      </c>
      <c r="B147" s="78">
        <f t="shared" si="17"/>
        <v>0</v>
      </c>
      <c r="C147" s="78">
        <f>IF(EA_Tabelle!$B587="","",COUNTIF($B$20:B146,EA_Tabelle!$B587)+1)</f>
        <v>127</v>
      </c>
      <c r="D147" s="77">
        <f t="shared" si="18"/>
        <v>0</v>
      </c>
      <c r="E147" s="77" t="e">
        <f>INDEX(Lieferanten[L_ID],MATCH(EA_Tabelle!$M147,Lieferanten[Lieferantenbezeichnung],0))</f>
        <v>#N/A</v>
      </c>
      <c r="F147" s="79">
        <f t="shared" si="19"/>
        <v>0</v>
      </c>
      <c r="G147" s="79" t="str">
        <f>IF(EA_Tabelle!$L147="","",(INDEX(BT[Ressort],MATCH(EA_Tabelle!$L147,BT[Bedarfsträger],0))))</f>
        <v/>
      </c>
      <c r="H147" s="80" t="str">
        <f>IF(EA_Tabelle!$L147="","",(INDEX(BT[BT_ID],MATCH(EA_Tabelle!$L147,BT[Bedarfsträger],0))))</f>
        <v/>
      </c>
      <c r="I147" s="82">
        <f t="shared" si="20"/>
        <v>0</v>
      </c>
      <c r="J147" s="82">
        <f t="shared" si="21"/>
        <v>0</v>
      </c>
      <c r="K147" s="83">
        <f t="shared" si="22"/>
        <v>0</v>
      </c>
      <c r="L147" s="44"/>
      <c r="M147" s="46"/>
      <c r="N147" s="208"/>
      <c r="O147" s="44"/>
      <c r="P147" s="43"/>
      <c r="Q147" s="206"/>
      <c r="R147" s="44"/>
      <c r="S147" s="90"/>
      <c r="T147" s="46"/>
      <c r="U147" s="210"/>
      <c r="V147" s="43"/>
      <c r="W147" s="186">
        <f>IFERROR(U147*INDEX(Preisstufen[Netto],MATCH(EA_Tabelle!T147,Preisstufen[Preisstufe],0)),0)</f>
        <v>0</v>
      </c>
      <c r="X147" s="186">
        <f t="shared" si="27"/>
        <v>0</v>
      </c>
      <c r="Y147" s="47"/>
      <c r="Z147" s="211"/>
      <c r="AA147" s="212"/>
      <c r="AB147" s="193">
        <f t="shared" si="23"/>
        <v>0</v>
      </c>
      <c r="AC147" s="211">
        <f t="shared" si="24"/>
        <v>0</v>
      </c>
      <c r="AD147" s="88">
        <v>0.19</v>
      </c>
      <c r="AE147" s="195">
        <f t="shared" si="28"/>
        <v>0</v>
      </c>
      <c r="AF147" s="211">
        <f t="shared" si="29"/>
        <v>0</v>
      </c>
      <c r="AG147" s="50"/>
      <c r="AH147" s="43"/>
      <c r="AI147" s="46"/>
      <c r="AJ147" s="43"/>
      <c r="AK147" s="43"/>
      <c r="AL147" s="46"/>
      <c r="AM147" s="47"/>
      <c r="AN147" s="76">
        <f t="shared" si="25"/>
        <v>0</v>
      </c>
      <c r="AO147" s="76">
        <f t="shared" si="30"/>
        <v>0</v>
      </c>
      <c r="AP147" s="214"/>
      <c r="AQ147" s="76">
        <f t="shared" si="26"/>
        <v>0</v>
      </c>
      <c r="AR147" s="91">
        <f t="shared" si="31"/>
        <v>0</v>
      </c>
      <c r="AS147" s="184">
        <f>IF(EA_Tabelle!$AI147="Ja",EA_Tabelle!$AM147,IF(EA_Tabelle!$Y147&lt;&gt;"",EA_Tabelle!$Y147,EA_Tabelle!$U147))</f>
        <v>0</v>
      </c>
      <c r="AT147" s="76">
        <f>IF(EA_Tabelle!$AI147="Ja",EA_Tabelle!$AN147,IF(EA_Tabelle!$AC147&lt;&gt;0,EA_Tabelle!$AC147,EA_Tabelle!$W147))</f>
        <v>0</v>
      </c>
      <c r="AU147" s="91">
        <f>IF(EA_Tabelle!$AI147="Ja",EA_Tabelle!$AO147,IF(EA_Tabelle!$AF147&lt;&gt;0,EA_Tabelle!$AF147,EA_Tabelle!$X147))</f>
        <v>0</v>
      </c>
    </row>
    <row r="148" spans="1:47" s="81" customFormat="1" ht="25" customHeight="1" x14ac:dyDescent="0.3">
      <c r="A148" s="89" t="str">
        <f t="shared" si="16"/>
        <v>0_128</v>
      </c>
      <c r="B148" s="78">
        <f t="shared" si="17"/>
        <v>0</v>
      </c>
      <c r="C148" s="78">
        <f>IF(EA_Tabelle!$B396="","",COUNTIF($B$20:B147,EA_Tabelle!$B396)+1)</f>
        <v>128</v>
      </c>
      <c r="D148" s="77">
        <f t="shared" si="18"/>
        <v>0</v>
      </c>
      <c r="E148" s="77" t="e">
        <f>INDEX(Lieferanten[L_ID],MATCH(EA_Tabelle!$M148,Lieferanten[Lieferantenbezeichnung],0))</f>
        <v>#N/A</v>
      </c>
      <c r="F148" s="79">
        <f t="shared" si="19"/>
        <v>0</v>
      </c>
      <c r="G148" s="79" t="str">
        <f>IF(EA_Tabelle!$L148="","",(INDEX(BT[Ressort],MATCH(EA_Tabelle!$L148,BT[Bedarfsträger],0))))</f>
        <v/>
      </c>
      <c r="H148" s="80" t="str">
        <f>IF(EA_Tabelle!$L148="","",(INDEX(BT[BT_ID],MATCH(EA_Tabelle!$L148,BT[Bedarfsträger],0))))</f>
        <v/>
      </c>
      <c r="I148" s="82">
        <f t="shared" si="20"/>
        <v>0</v>
      </c>
      <c r="J148" s="82">
        <f t="shared" si="21"/>
        <v>0</v>
      </c>
      <c r="K148" s="83">
        <f t="shared" si="22"/>
        <v>0</v>
      </c>
      <c r="L148" s="44"/>
      <c r="M148" s="46"/>
      <c r="N148" s="208"/>
      <c r="O148" s="44"/>
      <c r="P148" s="43"/>
      <c r="Q148" s="206"/>
      <c r="R148" s="44"/>
      <c r="S148" s="90"/>
      <c r="T148" s="46"/>
      <c r="U148" s="210"/>
      <c r="V148" s="43"/>
      <c r="W148" s="186">
        <f>IFERROR(U148*INDEX(Preisstufen[Netto],MATCH(EA_Tabelle!T148,Preisstufen[Preisstufe],0)),0)</f>
        <v>0</v>
      </c>
      <c r="X148" s="186">
        <f t="shared" si="27"/>
        <v>0</v>
      </c>
      <c r="Y148" s="47"/>
      <c r="Z148" s="211"/>
      <c r="AA148" s="212"/>
      <c r="AB148" s="193">
        <f t="shared" si="23"/>
        <v>0</v>
      </c>
      <c r="AC148" s="211">
        <f t="shared" si="24"/>
        <v>0</v>
      </c>
      <c r="AD148" s="88">
        <v>0.19</v>
      </c>
      <c r="AE148" s="195">
        <f t="shared" si="28"/>
        <v>0</v>
      </c>
      <c r="AF148" s="211">
        <f t="shared" si="29"/>
        <v>0</v>
      </c>
      <c r="AG148" s="50"/>
      <c r="AH148" s="43"/>
      <c r="AI148" s="46"/>
      <c r="AJ148" s="43"/>
      <c r="AK148" s="43"/>
      <c r="AL148" s="46"/>
      <c r="AM148" s="47"/>
      <c r="AN148" s="76">
        <f t="shared" si="25"/>
        <v>0</v>
      </c>
      <c r="AO148" s="76">
        <f t="shared" si="30"/>
        <v>0</v>
      </c>
      <c r="AP148" s="214"/>
      <c r="AQ148" s="76">
        <f t="shared" si="26"/>
        <v>0</v>
      </c>
      <c r="AR148" s="91">
        <f t="shared" si="31"/>
        <v>0</v>
      </c>
      <c r="AS148" s="184">
        <f>IF(EA_Tabelle!$AI148="Ja",EA_Tabelle!$AM148,IF(EA_Tabelle!$Y148&lt;&gt;"",EA_Tabelle!$Y148,EA_Tabelle!$U148))</f>
        <v>0</v>
      </c>
      <c r="AT148" s="76">
        <f>IF(EA_Tabelle!$AI148="Ja",EA_Tabelle!$AN148,IF(EA_Tabelle!$AC148&lt;&gt;0,EA_Tabelle!$AC148,EA_Tabelle!$W148))</f>
        <v>0</v>
      </c>
      <c r="AU148" s="91">
        <f>IF(EA_Tabelle!$AI148="Ja",EA_Tabelle!$AO148,IF(EA_Tabelle!$AF148&lt;&gt;0,EA_Tabelle!$AF148,EA_Tabelle!$X148))</f>
        <v>0</v>
      </c>
    </row>
    <row r="149" spans="1:47" s="81" customFormat="1" ht="25" customHeight="1" x14ac:dyDescent="0.3">
      <c r="A149" s="89" t="str">
        <f t="shared" ref="A149:A212" si="32">IF(B149="","",B149&amp;"_"&amp;C149)</f>
        <v>0_129</v>
      </c>
      <c r="B149" s="78">
        <f t="shared" ref="B149:B212" si="33">$S$8</f>
        <v>0</v>
      </c>
      <c r="C149" s="78">
        <f>IF(EA_Tabelle!$B284="","",COUNTIF($B$20:B148,EA_Tabelle!$B284)+1)</f>
        <v>129</v>
      </c>
      <c r="D149" s="77">
        <f t="shared" ref="D149:D212" si="34">$S$6</f>
        <v>0</v>
      </c>
      <c r="E149" s="77" t="e">
        <f>INDEX(Lieferanten[L_ID],MATCH(EA_Tabelle!$M149,Lieferanten[Lieferantenbezeichnung],0))</f>
        <v>#N/A</v>
      </c>
      <c r="F149" s="79">
        <f t="shared" ref="F149:F212" si="35">$N$6</f>
        <v>0</v>
      </c>
      <c r="G149" s="79" t="str">
        <f>IF(EA_Tabelle!$L149="","",(INDEX(BT[Ressort],MATCH(EA_Tabelle!$L149,BT[Bedarfsträger],0))))</f>
        <v/>
      </c>
      <c r="H149" s="80" t="str">
        <f>IF(EA_Tabelle!$L149="","",(INDEX(BT[BT_ID],MATCH(EA_Tabelle!$L149,BT[Bedarfsträger],0))))</f>
        <v/>
      </c>
      <c r="I149" s="82">
        <f t="shared" ref="I149:I212" si="36">$N$10</f>
        <v>0</v>
      </c>
      <c r="J149" s="82">
        <f t="shared" ref="J149:J212" si="37">$P$10</f>
        <v>0</v>
      </c>
      <c r="K149" s="83">
        <f t="shared" ref="K149:K212" si="38">$S$10</f>
        <v>0</v>
      </c>
      <c r="L149" s="44"/>
      <c r="M149" s="46"/>
      <c r="N149" s="208"/>
      <c r="O149" s="44"/>
      <c r="P149" s="43"/>
      <c r="Q149" s="206"/>
      <c r="R149" s="44"/>
      <c r="S149" s="90"/>
      <c r="T149" s="46"/>
      <c r="U149" s="210"/>
      <c r="V149" s="43"/>
      <c r="W149" s="186">
        <f>IFERROR(U149*INDEX(Preisstufen[Netto],MATCH(EA_Tabelle!T149,Preisstufen[Preisstufe],0)),0)</f>
        <v>0</v>
      </c>
      <c r="X149" s="186">
        <f t="shared" si="27"/>
        <v>0</v>
      </c>
      <c r="Y149" s="47"/>
      <c r="Z149" s="211"/>
      <c r="AA149" s="212"/>
      <c r="AB149" s="193">
        <f t="shared" ref="AB149:AB212" si="39">IFERROR(IF(Vertragstyp="Beratervertrag", W149/U149,Z149*(1-AA149)),0)</f>
        <v>0</v>
      </c>
      <c r="AC149" s="211">
        <f t="shared" ref="AC149:AC212" si="40">IF(Vertragstyp="Beratervertrag", W149,Y149*AB149)</f>
        <v>0</v>
      </c>
      <c r="AD149" s="88">
        <v>0.19</v>
      </c>
      <c r="AE149" s="195">
        <f t="shared" si="28"/>
        <v>0</v>
      </c>
      <c r="AF149" s="211">
        <f t="shared" si="29"/>
        <v>0</v>
      </c>
      <c r="AG149" s="50"/>
      <c r="AH149" s="43"/>
      <c r="AI149" s="46"/>
      <c r="AJ149" s="43"/>
      <c r="AK149" s="43"/>
      <c r="AL149" s="46"/>
      <c r="AM149" s="47"/>
      <c r="AN149" s="76">
        <f t="shared" ref="AN149:AN212" si="41">AM149*AB149</f>
        <v>0</v>
      </c>
      <c r="AO149" s="76">
        <f t="shared" si="30"/>
        <v>0</v>
      </c>
      <c r="AP149" s="214"/>
      <c r="AQ149" s="76">
        <f t="shared" ref="AQ149:AQ212" si="42">AN149*(1-AP149)</f>
        <v>0</v>
      </c>
      <c r="AR149" s="91">
        <f t="shared" si="31"/>
        <v>0</v>
      </c>
      <c r="AS149" s="184">
        <f>IF(EA_Tabelle!$AI149="Ja",EA_Tabelle!$AM149,IF(EA_Tabelle!$Y149&lt;&gt;"",EA_Tabelle!$Y149,EA_Tabelle!$U149))</f>
        <v>0</v>
      </c>
      <c r="AT149" s="76">
        <f>IF(EA_Tabelle!$AI149="Ja",EA_Tabelle!$AN149,IF(EA_Tabelle!$AC149&lt;&gt;0,EA_Tabelle!$AC149,EA_Tabelle!$W149))</f>
        <v>0</v>
      </c>
      <c r="AU149" s="91">
        <f>IF(EA_Tabelle!$AI149="Ja",EA_Tabelle!$AO149,IF(EA_Tabelle!$AF149&lt;&gt;0,EA_Tabelle!$AF149,EA_Tabelle!$X149))</f>
        <v>0</v>
      </c>
    </row>
    <row r="150" spans="1:47" s="81" customFormat="1" ht="25" customHeight="1" x14ac:dyDescent="0.3">
      <c r="A150" s="89" t="str">
        <f t="shared" si="32"/>
        <v>0_130</v>
      </c>
      <c r="B150" s="78">
        <f t="shared" si="33"/>
        <v>0</v>
      </c>
      <c r="C150" s="78">
        <f>IF(EA_Tabelle!$B620="","",COUNTIF($B$20:B149,EA_Tabelle!$B620)+1)</f>
        <v>130</v>
      </c>
      <c r="D150" s="77">
        <f t="shared" si="34"/>
        <v>0</v>
      </c>
      <c r="E150" s="77" t="e">
        <f>INDEX(Lieferanten[L_ID],MATCH(EA_Tabelle!$M150,Lieferanten[Lieferantenbezeichnung],0))</f>
        <v>#N/A</v>
      </c>
      <c r="F150" s="79">
        <f t="shared" si="35"/>
        <v>0</v>
      </c>
      <c r="G150" s="79" t="str">
        <f>IF(EA_Tabelle!$L150="","",(INDEX(BT[Ressort],MATCH(EA_Tabelle!$L150,BT[Bedarfsträger],0))))</f>
        <v/>
      </c>
      <c r="H150" s="80" t="str">
        <f>IF(EA_Tabelle!$L150="","",(INDEX(BT[BT_ID],MATCH(EA_Tabelle!$L150,BT[Bedarfsträger],0))))</f>
        <v/>
      </c>
      <c r="I150" s="82">
        <f t="shared" si="36"/>
        <v>0</v>
      </c>
      <c r="J150" s="82">
        <f t="shared" si="37"/>
        <v>0</v>
      </c>
      <c r="K150" s="83">
        <f t="shared" si="38"/>
        <v>0</v>
      </c>
      <c r="L150" s="44"/>
      <c r="M150" s="46"/>
      <c r="N150" s="208"/>
      <c r="O150" s="44"/>
      <c r="P150" s="43"/>
      <c r="Q150" s="206"/>
      <c r="R150" s="44"/>
      <c r="S150" s="90"/>
      <c r="T150" s="46"/>
      <c r="U150" s="210"/>
      <c r="V150" s="43"/>
      <c r="W150" s="186">
        <f>IFERROR(U150*INDEX(Preisstufen[Netto],MATCH(EA_Tabelle!T150,Preisstufen[Preisstufe],0)),0)</f>
        <v>0</v>
      </c>
      <c r="X150" s="186">
        <f t="shared" ref="X150:X213" si="43">W150*(1+AD150)</f>
        <v>0</v>
      </c>
      <c r="Y150" s="47"/>
      <c r="Z150" s="211"/>
      <c r="AA150" s="212"/>
      <c r="AB150" s="193">
        <f t="shared" si="39"/>
        <v>0</v>
      </c>
      <c r="AC150" s="211">
        <f t="shared" si="40"/>
        <v>0</v>
      </c>
      <c r="AD150" s="88">
        <v>0.19</v>
      </c>
      <c r="AE150" s="195">
        <f t="shared" ref="AE150:AE213" si="44">AB150*(1+AD150)</f>
        <v>0</v>
      </c>
      <c r="AF150" s="211">
        <f t="shared" ref="AF150:AF213" si="45">AC150*(1+AD150)</f>
        <v>0</v>
      </c>
      <c r="AG150" s="50"/>
      <c r="AH150" s="43"/>
      <c r="AI150" s="46"/>
      <c r="AJ150" s="43"/>
      <c r="AK150" s="43"/>
      <c r="AL150" s="46"/>
      <c r="AM150" s="47"/>
      <c r="AN150" s="76">
        <f t="shared" si="41"/>
        <v>0</v>
      </c>
      <c r="AO150" s="76">
        <f t="shared" ref="AO150:AO213" si="46">AN150*(1+AD150)</f>
        <v>0</v>
      </c>
      <c r="AP150" s="214"/>
      <c r="AQ150" s="76">
        <f t="shared" si="42"/>
        <v>0</v>
      </c>
      <c r="AR150" s="91">
        <f t="shared" ref="AR150:AR213" si="47">AQ150*(1+AD150)</f>
        <v>0</v>
      </c>
      <c r="AS150" s="184">
        <f>IF(EA_Tabelle!$AI150="Ja",EA_Tabelle!$AM150,IF(EA_Tabelle!$Y150&lt;&gt;"",EA_Tabelle!$Y150,EA_Tabelle!$U150))</f>
        <v>0</v>
      </c>
      <c r="AT150" s="76">
        <f>IF(EA_Tabelle!$AI150="Ja",EA_Tabelle!$AN150,IF(EA_Tabelle!$AC150&lt;&gt;0,EA_Tabelle!$AC150,EA_Tabelle!$W150))</f>
        <v>0</v>
      </c>
      <c r="AU150" s="91">
        <f>IF(EA_Tabelle!$AI150="Ja",EA_Tabelle!$AO150,IF(EA_Tabelle!$AF150&lt;&gt;0,EA_Tabelle!$AF150,EA_Tabelle!$X150))</f>
        <v>0</v>
      </c>
    </row>
    <row r="151" spans="1:47" s="81" customFormat="1" ht="25" customHeight="1" x14ac:dyDescent="0.3">
      <c r="A151" s="89" t="str">
        <f t="shared" si="32"/>
        <v>0_131</v>
      </c>
      <c r="B151" s="78">
        <f t="shared" si="33"/>
        <v>0</v>
      </c>
      <c r="C151" s="78">
        <f>IF(EA_Tabelle!$B618="","",COUNTIF($B$20:B150,EA_Tabelle!$B618)+1)</f>
        <v>131</v>
      </c>
      <c r="D151" s="77">
        <f t="shared" si="34"/>
        <v>0</v>
      </c>
      <c r="E151" s="77" t="e">
        <f>INDEX(Lieferanten[L_ID],MATCH(EA_Tabelle!$M151,Lieferanten[Lieferantenbezeichnung],0))</f>
        <v>#N/A</v>
      </c>
      <c r="F151" s="79">
        <f t="shared" si="35"/>
        <v>0</v>
      </c>
      <c r="G151" s="79" t="str">
        <f>IF(EA_Tabelle!$L151="","",(INDEX(BT[Ressort],MATCH(EA_Tabelle!$L151,BT[Bedarfsträger],0))))</f>
        <v/>
      </c>
      <c r="H151" s="80" t="str">
        <f>IF(EA_Tabelle!$L151="","",(INDEX(BT[BT_ID],MATCH(EA_Tabelle!$L151,BT[Bedarfsträger],0))))</f>
        <v/>
      </c>
      <c r="I151" s="82">
        <f t="shared" si="36"/>
        <v>0</v>
      </c>
      <c r="J151" s="82">
        <f t="shared" si="37"/>
        <v>0</v>
      </c>
      <c r="K151" s="83">
        <f t="shared" si="38"/>
        <v>0</v>
      </c>
      <c r="L151" s="44"/>
      <c r="M151" s="46"/>
      <c r="N151" s="208"/>
      <c r="O151" s="44"/>
      <c r="P151" s="43"/>
      <c r="Q151" s="206"/>
      <c r="R151" s="44"/>
      <c r="S151" s="90"/>
      <c r="T151" s="46"/>
      <c r="U151" s="210"/>
      <c r="V151" s="43"/>
      <c r="W151" s="186">
        <f>IFERROR(U151*INDEX(Preisstufen[Netto],MATCH(EA_Tabelle!T151,Preisstufen[Preisstufe],0)),0)</f>
        <v>0</v>
      </c>
      <c r="X151" s="186">
        <f t="shared" si="43"/>
        <v>0</v>
      </c>
      <c r="Y151" s="47"/>
      <c r="Z151" s="211"/>
      <c r="AA151" s="212"/>
      <c r="AB151" s="193">
        <f t="shared" si="39"/>
        <v>0</v>
      </c>
      <c r="AC151" s="211">
        <f t="shared" si="40"/>
        <v>0</v>
      </c>
      <c r="AD151" s="88">
        <v>0.19</v>
      </c>
      <c r="AE151" s="195">
        <f t="shared" si="44"/>
        <v>0</v>
      </c>
      <c r="AF151" s="211">
        <f t="shared" si="45"/>
        <v>0</v>
      </c>
      <c r="AG151" s="50"/>
      <c r="AH151" s="43"/>
      <c r="AI151" s="46"/>
      <c r="AJ151" s="43"/>
      <c r="AK151" s="43"/>
      <c r="AL151" s="46"/>
      <c r="AM151" s="47"/>
      <c r="AN151" s="76">
        <f t="shared" si="41"/>
        <v>0</v>
      </c>
      <c r="AO151" s="76">
        <f t="shared" si="46"/>
        <v>0</v>
      </c>
      <c r="AP151" s="214"/>
      <c r="AQ151" s="76">
        <f t="shared" si="42"/>
        <v>0</v>
      </c>
      <c r="AR151" s="91">
        <f t="shared" si="47"/>
        <v>0</v>
      </c>
      <c r="AS151" s="184">
        <f>IF(EA_Tabelle!$AI151="Ja",EA_Tabelle!$AM151,IF(EA_Tabelle!$Y151&lt;&gt;"",EA_Tabelle!$Y151,EA_Tabelle!$U151))</f>
        <v>0</v>
      </c>
      <c r="AT151" s="76">
        <f>IF(EA_Tabelle!$AI151="Ja",EA_Tabelle!$AN151,IF(EA_Tabelle!$AC151&lt;&gt;0,EA_Tabelle!$AC151,EA_Tabelle!$W151))</f>
        <v>0</v>
      </c>
      <c r="AU151" s="91">
        <f>IF(EA_Tabelle!$AI151="Ja",EA_Tabelle!$AO151,IF(EA_Tabelle!$AF151&lt;&gt;0,EA_Tabelle!$AF151,EA_Tabelle!$X151))</f>
        <v>0</v>
      </c>
    </row>
    <row r="152" spans="1:47" s="81" customFormat="1" ht="25" customHeight="1" x14ac:dyDescent="0.3">
      <c r="A152" s="89" t="str">
        <f t="shared" si="32"/>
        <v>0_132</v>
      </c>
      <c r="B152" s="78">
        <f t="shared" si="33"/>
        <v>0</v>
      </c>
      <c r="C152" s="78">
        <f>IF(EA_Tabelle!$B551="","",COUNTIF($B$20:B151,EA_Tabelle!$B551)+1)</f>
        <v>132</v>
      </c>
      <c r="D152" s="77">
        <f t="shared" si="34"/>
        <v>0</v>
      </c>
      <c r="E152" s="77" t="e">
        <f>INDEX(Lieferanten[L_ID],MATCH(EA_Tabelle!$M152,Lieferanten[Lieferantenbezeichnung],0))</f>
        <v>#N/A</v>
      </c>
      <c r="F152" s="79">
        <f t="shared" si="35"/>
        <v>0</v>
      </c>
      <c r="G152" s="79" t="str">
        <f>IF(EA_Tabelle!$L152="","",(INDEX(BT[Ressort],MATCH(EA_Tabelle!$L152,BT[Bedarfsträger],0))))</f>
        <v/>
      </c>
      <c r="H152" s="80" t="str">
        <f>IF(EA_Tabelle!$L152="","",(INDEX(BT[BT_ID],MATCH(EA_Tabelle!$L152,BT[Bedarfsträger],0))))</f>
        <v/>
      </c>
      <c r="I152" s="82">
        <f t="shared" si="36"/>
        <v>0</v>
      </c>
      <c r="J152" s="82">
        <f t="shared" si="37"/>
        <v>0</v>
      </c>
      <c r="K152" s="83">
        <f t="shared" si="38"/>
        <v>0</v>
      </c>
      <c r="L152" s="44"/>
      <c r="M152" s="46"/>
      <c r="N152" s="208"/>
      <c r="O152" s="44"/>
      <c r="P152" s="43"/>
      <c r="Q152" s="206"/>
      <c r="R152" s="44"/>
      <c r="S152" s="90"/>
      <c r="T152" s="46"/>
      <c r="U152" s="210"/>
      <c r="V152" s="43"/>
      <c r="W152" s="186">
        <f>IFERROR(U152*INDEX(Preisstufen[Netto],MATCH(EA_Tabelle!T152,Preisstufen[Preisstufe],0)),0)</f>
        <v>0</v>
      </c>
      <c r="X152" s="186">
        <f t="shared" si="43"/>
        <v>0</v>
      </c>
      <c r="Y152" s="47"/>
      <c r="Z152" s="211"/>
      <c r="AA152" s="212"/>
      <c r="AB152" s="193">
        <f t="shared" si="39"/>
        <v>0</v>
      </c>
      <c r="AC152" s="211">
        <f t="shared" si="40"/>
        <v>0</v>
      </c>
      <c r="AD152" s="88">
        <v>0.19</v>
      </c>
      <c r="AE152" s="195">
        <f t="shared" si="44"/>
        <v>0</v>
      </c>
      <c r="AF152" s="211">
        <f t="shared" si="45"/>
        <v>0</v>
      </c>
      <c r="AG152" s="50"/>
      <c r="AH152" s="43"/>
      <c r="AI152" s="46"/>
      <c r="AJ152" s="43"/>
      <c r="AK152" s="43"/>
      <c r="AL152" s="46"/>
      <c r="AM152" s="47"/>
      <c r="AN152" s="76">
        <f t="shared" si="41"/>
        <v>0</v>
      </c>
      <c r="AO152" s="76">
        <f t="shared" si="46"/>
        <v>0</v>
      </c>
      <c r="AP152" s="214"/>
      <c r="AQ152" s="76">
        <f t="shared" si="42"/>
        <v>0</v>
      </c>
      <c r="AR152" s="91">
        <f t="shared" si="47"/>
        <v>0</v>
      </c>
      <c r="AS152" s="184">
        <f>IF(EA_Tabelle!$AI152="Ja",EA_Tabelle!$AM152,IF(EA_Tabelle!$Y152&lt;&gt;"",EA_Tabelle!$Y152,EA_Tabelle!$U152))</f>
        <v>0</v>
      </c>
      <c r="AT152" s="76">
        <f>IF(EA_Tabelle!$AI152="Ja",EA_Tabelle!$AN152,IF(EA_Tabelle!$AC152&lt;&gt;0,EA_Tabelle!$AC152,EA_Tabelle!$W152))</f>
        <v>0</v>
      </c>
      <c r="AU152" s="91">
        <f>IF(EA_Tabelle!$AI152="Ja",EA_Tabelle!$AO152,IF(EA_Tabelle!$AF152&lt;&gt;0,EA_Tabelle!$AF152,EA_Tabelle!$X152))</f>
        <v>0</v>
      </c>
    </row>
    <row r="153" spans="1:47" s="81" customFormat="1" ht="25" customHeight="1" x14ac:dyDescent="0.3">
      <c r="A153" s="89" t="str">
        <f t="shared" si="32"/>
        <v>0_133</v>
      </c>
      <c r="B153" s="78">
        <f t="shared" si="33"/>
        <v>0</v>
      </c>
      <c r="C153" s="78">
        <f>IF(EA_Tabelle!$B595="","",COUNTIF($B$20:B152,EA_Tabelle!$B595)+1)</f>
        <v>133</v>
      </c>
      <c r="D153" s="77">
        <f t="shared" si="34"/>
        <v>0</v>
      </c>
      <c r="E153" s="77" t="e">
        <f>INDEX(Lieferanten[L_ID],MATCH(EA_Tabelle!$M153,Lieferanten[Lieferantenbezeichnung],0))</f>
        <v>#N/A</v>
      </c>
      <c r="F153" s="79">
        <f t="shared" si="35"/>
        <v>0</v>
      </c>
      <c r="G153" s="79" t="str">
        <f>IF(EA_Tabelle!$L153="","",(INDEX(BT[Ressort],MATCH(EA_Tabelle!$L153,BT[Bedarfsträger],0))))</f>
        <v/>
      </c>
      <c r="H153" s="80" t="str">
        <f>IF(EA_Tabelle!$L153="","",(INDEX(BT[BT_ID],MATCH(EA_Tabelle!$L153,BT[Bedarfsträger],0))))</f>
        <v/>
      </c>
      <c r="I153" s="82">
        <f t="shared" si="36"/>
        <v>0</v>
      </c>
      <c r="J153" s="82">
        <f t="shared" si="37"/>
        <v>0</v>
      </c>
      <c r="K153" s="83">
        <f t="shared" si="38"/>
        <v>0</v>
      </c>
      <c r="L153" s="44"/>
      <c r="M153" s="46"/>
      <c r="N153" s="208"/>
      <c r="O153" s="44"/>
      <c r="P153" s="43"/>
      <c r="Q153" s="206"/>
      <c r="R153" s="44"/>
      <c r="S153" s="90"/>
      <c r="T153" s="46"/>
      <c r="U153" s="210"/>
      <c r="V153" s="43"/>
      <c r="W153" s="186">
        <f>IFERROR(U153*INDEX(Preisstufen[Netto],MATCH(EA_Tabelle!T153,Preisstufen[Preisstufe],0)),0)</f>
        <v>0</v>
      </c>
      <c r="X153" s="186">
        <f t="shared" si="43"/>
        <v>0</v>
      </c>
      <c r="Y153" s="47"/>
      <c r="Z153" s="211"/>
      <c r="AA153" s="212"/>
      <c r="AB153" s="193">
        <f t="shared" si="39"/>
        <v>0</v>
      </c>
      <c r="AC153" s="211">
        <f t="shared" si="40"/>
        <v>0</v>
      </c>
      <c r="AD153" s="88">
        <v>0.19</v>
      </c>
      <c r="AE153" s="195">
        <f t="shared" si="44"/>
        <v>0</v>
      </c>
      <c r="AF153" s="211">
        <f t="shared" si="45"/>
        <v>0</v>
      </c>
      <c r="AG153" s="50"/>
      <c r="AH153" s="43"/>
      <c r="AI153" s="46"/>
      <c r="AJ153" s="43"/>
      <c r="AK153" s="43"/>
      <c r="AL153" s="46"/>
      <c r="AM153" s="47"/>
      <c r="AN153" s="76">
        <f t="shared" si="41"/>
        <v>0</v>
      </c>
      <c r="AO153" s="76">
        <f t="shared" si="46"/>
        <v>0</v>
      </c>
      <c r="AP153" s="214"/>
      <c r="AQ153" s="76">
        <f t="shared" si="42"/>
        <v>0</v>
      </c>
      <c r="AR153" s="91">
        <f t="shared" si="47"/>
        <v>0</v>
      </c>
      <c r="AS153" s="184">
        <f>IF(EA_Tabelle!$AI153="Ja",EA_Tabelle!$AM153,IF(EA_Tabelle!$Y153&lt;&gt;"",EA_Tabelle!$Y153,EA_Tabelle!$U153))</f>
        <v>0</v>
      </c>
      <c r="AT153" s="76">
        <f>IF(EA_Tabelle!$AI153="Ja",EA_Tabelle!$AN153,IF(EA_Tabelle!$AC153&lt;&gt;0,EA_Tabelle!$AC153,EA_Tabelle!$W153))</f>
        <v>0</v>
      </c>
      <c r="AU153" s="91">
        <f>IF(EA_Tabelle!$AI153="Ja",EA_Tabelle!$AO153,IF(EA_Tabelle!$AF153&lt;&gt;0,EA_Tabelle!$AF153,EA_Tabelle!$X153))</f>
        <v>0</v>
      </c>
    </row>
    <row r="154" spans="1:47" s="81" customFormat="1" ht="25" customHeight="1" x14ac:dyDescent="0.3">
      <c r="A154" s="89" t="str">
        <f t="shared" si="32"/>
        <v>0_134</v>
      </c>
      <c r="B154" s="78">
        <f t="shared" si="33"/>
        <v>0</v>
      </c>
      <c r="C154" s="78">
        <f>IF(EA_Tabelle!$B243="","",COUNTIF($B$20:B153,EA_Tabelle!$B243)+1)</f>
        <v>134</v>
      </c>
      <c r="D154" s="77">
        <f t="shared" si="34"/>
        <v>0</v>
      </c>
      <c r="E154" s="77" t="e">
        <f>INDEX(Lieferanten[L_ID],MATCH(EA_Tabelle!$M154,Lieferanten[Lieferantenbezeichnung],0))</f>
        <v>#N/A</v>
      </c>
      <c r="F154" s="79">
        <f t="shared" si="35"/>
        <v>0</v>
      </c>
      <c r="G154" s="79" t="str">
        <f>IF(EA_Tabelle!$L154="","",(INDEX(BT[Ressort],MATCH(EA_Tabelle!$L154,BT[Bedarfsträger],0))))</f>
        <v/>
      </c>
      <c r="H154" s="80" t="str">
        <f>IF(EA_Tabelle!$L154="","",(INDEX(BT[BT_ID],MATCH(EA_Tabelle!$L154,BT[Bedarfsträger],0))))</f>
        <v/>
      </c>
      <c r="I154" s="82">
        <f t="shared" si="36"/>
        <v>0</v>
      </c>
      <c r="J154" s="82">
        <f t="shared" si="37"/>
        <v>0</v>
      </c>
      <c r="K154" s="83">
        <f t="shared" si="38"/>
        <v>0</v>
      </c>
      <c r="L154" s="44"/>
      <c r="M154" s="46"/>
      <c r="N154" s="208"/>
      <c r="O154" s="44"/>
      <c r="P154" s="43"/>
      <c r="Q154" s="206"/>
      <c r="R154" s="44"/>
      <c r="S154" s="90"/>
      <c r="T154" s="46"/>
      <c r="U154" s="210"/>
      <c r="V154" s="43"/>
      <c r="W154" s="186">
        <f>IFERROR(U154*INDEX(Preisstufen[Netto],MATCH(EA_Tabelle!T154,Preisstufen[Preisstufe],0)),0)</f>
        <v>0</v>
      </c>
      <c r="X154" s="186">
        <f t="shared" si="43"/>
        <v>0</v>
      </c>
      <c r="Y154" s="47"/>
      <c r="Z154" s="211"/>
      <c r="AA154" s="212"/>
      <c r="AB154" s="193">
        <f t="shared" si="39"/>
        <v>0</v>
      </c>
      <c r="AC154" s="211">
        <f t="shared" si="40"/>
        <v>0</v>
      </c>
      <c r="AD154" s="88">
        <v>0.19</v>
      </c>
      <c r="AE154" s="195">
        <f t="shared" si="44"/>
        <v>0</v>
      </c>
      <c r="AF154" s="211">
        <f t="shared" si="45"/>
        <v>0</v>
      </c>
      <c r="AG154" s="50"/>
      <c r="AH154" s="43"/>
      <c r="AI154" s="46"/>
      <c r="AJ154" s="43"/>
      <c r="AK154" s="43"/>
      <c r="AL154" s="46"/>
      <c r="AM154" s="47"/>
      <c r="AN154" s="76">
        <f t="shared" si="41"/>
        <v>0</v>
      </c>
      <c r="AO154" s="76">
        <f t="shared" si="46"/>
        <v>0</v>
      </c>
      <c r="AP154" s="214"/>
      <c r="AQ154" s="76">
        <f t="shared" si="42"/>
        <v>0</v>
      </c>
      <c r="AR154" s="91">
        <f t="shared" si="47"/>
        <v>0</v>
      </c>
      <c r="AS154" s="184">
        <f>IF(EA_Tabelle!$AI154="Ja",EA_Tabelle!$AM154,IF(EA_Tabelle!$Y154&lt;&gt;"",EA_Tabelle!$Y154,EA_Tabelle!$U154))</f>
        <v>0</v>
      </c>
      <c r="AT154" s="76">
        <f>IF(EA_Tabelle!$AI154="Ja",EA_Tabelle!$AN154,IF(EA_Tabelle!$AC154&lt;&gt;0,EA_Tabelle!$AC154,EA_Tabelle!$W154))</f>
        <v>0</v>
      </c>
      <c r="AU154" s="91">
        <f>IF(EA_Tabelle!$AI154="Ja",EA_Tabelle!$AO154,IF(EA_Tabelle!$AF154&lt;&gt;0,EA_Tabelle!$AF154,EA_Tabelle!$X154))</f>
        <v>0</v>
      </c>
    </row>
    <row r="155" spans="1:47" s="81" customFormat="1" ht="25" customHeight="1" x14ac:dyDescent="0.3">
      <c r="A155" s="89" t="str">
        <f t="shared" si="32"/>
        <v>0_135</v>
      </c>
      <c r="B155" s="78">
        <f t="shared" si="33"/>
        <v>0</v>
      </c>
      <c r="C155" s="78">
        <f>IF(EA_Tabelle!$B740="","",COUNTIF($B$20:B154,EA_Tabelle!$B740)+1)</f>
        <v>135</v>
      </c>
      <c r="D155" s="77">
        <f t="shared" si="34"/>
        <v>0</v>
      </c>
      <c r="E155" s="77" t="e">
        <f>INDEX(Lieferanten[L_ID],MATCH(EA_Tabelle!$M155,Lieferanten[Lieferantenbezeichnung],0))</f>
        <v>#N/A</v>
      </c>
      <c r="F155" s="79">
        <f t="shared" si="35"/>
        <v>0</v>
      </c>
      <c r="G155" s="79" t="str">
        <f>IF(EA_Tabelle!$L155="","",(INDEX(BT[Ressort],MATCH(EA_Tabelle!$L155,BT[Bedarfsträger],0))))</f>
        <v/>
      </c>
      <c r="H155" s="80" t="str">
        <f>IF(EA_Tabelle!$L155="","",(INDEX(BT[BT_ID],MATCH(EA_Tabelle!$L155,BT[Bedarfsträger],0))))</f>
        <v/>
      </c>
      <c r="I155" s="82">
        <f t="shared" si="36"/>
        <v>0</v>
      </c>
      <c r="J155" s="82">
        <f t="shared" si="37"/>
        <v>0</v>
      </c>
      <c r="K155" s="83">
        <f t="shared" si="38"/>
        <v>0</v>
      </c>
      <c r="L155" s="44"/>
      <c r="M155" s="46"/>
      <c r="N155" s="208"/>
      <c r="O155" s="44"/>
      <c r="P155" s="43"/>
      <c r="Q155" s="206"/>
      <c r="R155" s="44"/>
      <c r="S155" s="90"/>
      <c r="T155" s="46"/>
      <c r="U155" s="210"/>
      <c r="V155" s="43"/>
      <c r="W155" s="186">
        <f>IFERROR(U155*INDEX(Preisstufen[Netto],MATCH(EA_Tabelle!T155,Preisstufen[Preisstufe],0)),0)</f>
        <v>0</v>
      </c>
      <c r="X155" s="186">
        <f t="shared" si="43"/>
        <v>0</v>
      </c>
      <c r="Y155" s="47"/>
      <c r="Z155" s="211"/>
      <c r="AA155" s="212"/>
      <c r="AB155" s="193">
        <f t="shared" si="39"/>
        <v>0</v>
      </c>
      <c r="AC155" s="211">
        <f t="shared" si="40"/>
        <v>0</v>
      </c>
      <c r="AD155" s="88">
        <v>0.19</v>
      </c>
      <c r="AE155" s="195">
        <f t="shared" si="44"/>
        <v>0</v>
      </c>
      <c r="AF155" s="211">
        <f t="shared" si="45"/>
        <v>0</v>
      </c>
      <c r="AG155" s="50"/>
      <c r="AH155" s="43"/>
      <c r="AI155" s="46"/>
      <c r="AJ155" s="43"/>
      <c r="AK155" s="43"/>
      <c r="AL155" s="46"/>
      <c r="AM155" s="47"/>
      <c r="AN155" s="76">
        <f t="shared" si="41"/>
        <v>0</v>
      </c>
      <c r="AO155" s="76">
        <f t="shared" si="46"/>
        <v>0</v>
      </c>
      <c r="AP155" s="214"/>
      <c r="AQ155" s="76">
        <f t="shared" si="42"/>
        <v>0</v>
      </c>
      <c r="AR155" s="91">
        <f t="shared" si="47"/>
        <v>0</v>
      </c>
      <c r="AS155" s="184">
        <f>IF(EA_Tabelle!$AI155="Ja",EA_Tabelle!$AM155,IF(EA_Tabelle!$Y155&lt;&gt;"",EA_Tabelle!$Y155,EA_Tabelle!$U155))</f>
        <v>0</v>
      </c>
      <c r="AT155" s="76">
        <f>IF(EA_Tabelle!$AI155="Ja",EA_Tabelle!$AN155,IF(EA_Tabelle!$AC155&lt;&gt;0,EA_Tabelle!$AC155,EA_Tabelle!$W155))</f>
        <v>0</v>
      </c>
      <c r="AU155" s="91">
        <f>IF(EA_Tabelle!$AI155="Ja",EA_Tabelle!$AO155,IF(EA_Tabelle!$AF155&lt;&gt;0,EA_Tabelle!$AF155,EA_Tabelle!$X155))</f>
        <v>0</v>
      </c>
    </row>
    <row r="156" spans="1:47" s="81" customFormat="1" ht="25" customHeight="1" x14ac:dyDescent="0.3">
      <c r="A156" s="89" t="str">
        <f t="shared" si="32"/>
        <v>0_136</v>
      </c>
      <c r="B156" s="78">
        <f t="shared" si="33"/>
        <v>0</v>
      </c>
      <c r="C156" s="78">
        <f>IF(EA_Tabelle!$B585="","",COUNTIF($B$20:B155,EA_Tabelle!$B585)+1)</f>
        <v>136</v>
      </c>
      <c r="D156" s="77">
        <f t="shared" si="34"/>
        <v>0</v>
      </c>
      <c r="E156" s="77" t="e">
        <f>INDEX(Lieferanten[L_ID],MATCH(EA_Tabelle!$M156,Lieferanten[Lieferantenbezeichnung],0))</f>
        <v>#N/A</v>
      </c>
      <c r="F156" s="79">
        <f t="shared" si="35"/>
        <v>0</v>
      </c>
      <c r="G156" s="79" t="str">
        <f>IF(EA_Tabelle!$L156="","",(INDEX(BT[Ressort],MATCH(EA_Tabelle!$L156,BT[Bedarfsträger],0))))</f>
        <v/>
      </c>
      <c r="H156" s="80" t="str">
        <f>IF(EA_Tabelle!$L156="","",(INDEX(BT[BT_ID],MATCH(EA_Tabelle!$L156,BT[Bedarfsträger],0))))</f>
        <v/>
      </c>
      <c r="I156" s="82">
        <f t="shared" si="36"/>
        <v>0</v>
      </c>
      <c r="J156" s="82">
        <f t="shared" si="37"/>
        <v>0</v>
      </c>
      <c r="K156" s="83">
        <f t="shared" si="38"/>
        <v>0</v>
      </c>
      <c r="L156" s="44"/>
      <c r="M156" s="46"/>
      <c r="N156" s="208"/>
      <c r="O156" s="44"/>
      <c r="P156" s="43"/>
      <c r="Q156" s="206"/>
      <c r="R156" s="44"/>
      <c r="S156" s="90"/>
      <c r="T156" s="46"/>
      <c r="U156" s="210"/>
      <c r="V156" s="43"/>
      <c r="W156" s="186">
        <f>IFERROR(U156*INDEX(Preisstufen[Netto],MATCH(EA_Tabelle!T156,Preisstufen[Preisstufe],0)),0)</f>
        <v>0</v>
      </c>
      <c r="X156" s="186">
        <f t="shared" si="43"/>
        <v>0</v>
      </c>
      <c r="Y156" s="47"/>
      <c r="Z156" s="211"/>
      <c r="AA156" s="212"/>
      <c r="AB156" s="193">
        <f t="shared" si="39"/>
        <v>0</v>
      </c>
      <c r="AC156" s="211">
        <f t="shared" si="40"/>
        <v>0</v>
      </c>
      <c r="AD156" s="88">
        <v>0.19</v>
      </c>
      <c r="AE156" s="195">
        <f t="shared" si="44"/>
        <v>0</v>
      </c>
      <c r="AF156" s="211">
        <f t="shared" si="45"/>
        <v>0</v>
      </c>
      <c r="AG156" s="50"/>
      <c r="AH156" s="43"/>
      <c r="AI156" s="46"/>
      <c r="AJ156" s="43"/>
      <c r="AK156" s="43"/>
      <c r="AL156" s="46"/>
      <c r="AM156" s="47"/>
      <c r="AN156" s="76">
        <f t="shared" si="41"/>
        <v>0</v>
      </c>
      <c r="AO156" s="76">
        <f t="shared" si="46"/>
        <v>0</v>
      </c>
      <c r="AP156" s="214"/>
      <c r="AQ156" s="76">
        <f t="shared" si="42"/>
        <v>0</v>
      </c>
      <c r="AR156" s="91">
        <f t="shared" si="47"/>
        <v>0</v>
      </c>
      <c r="AS156" s="184">
        <f>IF(EA_Tabelle!$AI156="Ja",EA_Tabelle!$AM156,IF(EA_Tabelle!$Y156&lt;&gt;"",EA_Tabelle!$Y156,EA_Tabelle!$U156))</f>
        <v>0</v>
      </c>
      <c r="AT156" s="76">
        <f>IF(EA_Tabelle!$AI156="Ja",EA_Tabelle!$AN156,IF(EA_Tabelle!$AC156&lt;&gt;0,EA_Tabelle!$AC156,EA_Tabelle!$W156))</f>
        <v>0</v>
      </c>
      <c r="AU156" s="91">
        <f>IF(EA_Tabelle!$AI156="Ja",EA_Tabelle!$AO156,IF(EA_Tabelle!$AF156&lt;&gt;0,EA_Tabelle!$AF156,EA_Tabelle!$X156))</f>
        <v>0</v>
      </c>
    </row>
    <row r="157" spans="1:47" s="81" customFormat="1" ht="25" customHeight="1" x14ac:dyDescent="0.3">
      <c r="A157" s="89" t="str">
        <f t="shared" si="32"/>
        <v>0_137</v>
      </c>
      <c r="B157" s="78">
        <f t="shared" si="33"/>
        <v>0</v>
      </c>
      <c r="C157" s="78">
        <f>IF(EA_Tabelle!$B640="","",COUNTIF($B$20:B156,EA_Tabelle!$B640)+1)</f>
        <v>137</v>
      </c>
      <c r="D157" s="77">
        <f t="shared" si="34"/>
        <v>0</v>
      </c>
      <c r="E157" s="77" t="e">
        <f>INDEX(Lieferanten[L_ID],MATCH(EA_Tabelle!$M157,Lieferanten[Lieferantenbezeichnung],0))</f>
        <v>#N/A</v>
      </c>
      <c r="F157" s="79">
        <f t="shared" si="35"/>
        <v>0</v>
      </c>
      <c r="G157" s="79" t="str">
        <f>IF(EA_Tabelle!$L157="","",(INDEX(BT[Ressort],MATCH(EA_Tabelle!$L157,BT[Bedarfsträger],0))))</f>
        <v/>
      </c>
      <c r="H157" s="80" t="str">
        <f>IF(EA_Tabelle!$L157="","",(INDEX(BT[BT_ID],MATCH(EA_Tabelle!$L157,BT[Bedarfsträger],0))))</f>
        <v/>
      </c>
      <c r="I157" s="82">
        <f t="shared" si="36"/>
        <v>0</v>
      </c>
      <c r="J157" s="82">
        <f t="shared" si="37"/>
        <v>0</v>
      </c>
      <c r="K157" s="83">
        <f t="shared" si="38"/>
        <v>0</v>
      </c>
      <c r="L157" s="44"/>
      <c r="M157" s="46"/>
      <c r="N157" s="208"/>
      <c r="O157" s="44"/>
      <c r="P157" s="43"/>
      <c r="Q157" s="206"/>
      <c r="R157" s="44"/>
      <c r="S157" s="90"/>
      <c r="T157" s="46"/>
      <c r="U157" s="210"/>
      <c r="V157" s="43"/>
      <c r="W157" s="186">
        <f>IFERROR(U157*INDEX(Preisstufen[Netto],MATCH(EA_Tabelle!T157,Preisstufen[Preisstufe],0)),0)</f>
        <v>0</v>
      </c>
      <c r="X157" s="186">
        <f t="shared" si="43"/>
        <v>0</v>
      </c>
      <c r="Y157" s="47"/>
      <c r="Z157" s="211"/>
      <c r="AA157" s="212"/>
      <c r="AB157" s="193">
        <f t="shared" si="39"/>
        <v>0</v>
      </c>
      <c r="AC157" s="211">
        <f t="shared" si="40"/>
        <v>0</v>
      </c>
      <c r="AD157" s="88">
        <v>0.19</v>
      </c>
      <c r="AE157" s="195">
        <f t="shared" si="44"/>
        <v>0</v>
      </c>
      <c r="AF157" s="211">
        <f t="shared" si="45"/>
        <v>0</v>
      </c>
      <c r="AG157" s="50"/>
      <c r="AH157" s="43"/>
      <c r="AI157" s="46"/>
      <c r="AJ157" s="43"/>
      <c r="AK157" s="43"/>
      <c r="AL157" s="46"/>
      <c r="AM157" s="47"/>
      <c r="AN157" s="76">
        <f t="shared" si="41"/>
        <v>0</v>
      </c>
      <c r="AO157" s="76">
        <f t="shared" si="46"/>
        <v>0</v>
      </c>
      <c r="AP157" s="214"/>
      <c r="AQ157" s="76">
        <f t="shared" si="42"/>
        <v>0</v>
      </c>
      <c r="AR157" s="91">
        <f t="shared" si="47"/>
        <v>0</v>
      </c>
      <c r="AS157" s="184">
        <f>IF(EA_Tabelle!$AI157="Ja",EA_Tabelle!$AM157,IF(EA_Tabelle!$Y157&lt;&gt;"",EA_Tabelle!$Y157,EA_Tabelle!$U157))</f>
        <v>0</v>
      </c>
      <c r="AT157" s="76">
        <f>IF(EA_Tabelle!$AI157="Ja",EA_Tabelle!$AN157,IF(EA_Tabelle!$AC157&lt;&gt;0,EA_Tabelle!$AC157,EA_Tabelle!$W157))</f>
        <v>0</v>
      </c>
      <c r="AU157" s="91">
        <f>IF(EA_Tabelle!$AI157="Ja",EA_Tabelle!$AO157,IF(EA_Tabelle!$AF157&lt;&gt;0,EA_Tabelle!$AF157,EA_Tabelle!$X157))</f>
        <v>0</v>
      </c>
    </row>
    <row r="158" spans="1:47" s="81" customFormat="1" ht="25" customHeight="1" x14ac:dyDescent="0.3">
      <c r="A158" s="89" t="str">
        <f t="shared" si="32"/>
        <v>0_138</v>
      </c>
      <c r="B158" s="78">
        <f t="shared" si="33"/>
        <v>0</v>
      </c>
      <c r="C158" s="78">
        <f>IF(EA_Tabelle!$B401="","",COUNTIF($B$20:B157,EA_Tabelle!$B401)+1)</f>
        <v>138</v>
      </c>
      <c r="D158" s="77">
        <f t="shared" si="34"/>
        <v>0</v>
      </c>
      <c r="E158" s="77" t="e">
        <f>INDEX(Lieferanten[L_ID],MATCH(EA_Tabelle!$M158,Lieferanten[Lieferantenbezeichnung],0))</f>
        <v>#N/A</v>
      </c>
      <c r="F158" s="79">
        <f t="shared" si="35"/>
        <v>0</v>
      </c>
      <c r="G158" s="79" t="str">
        <f>IF(EA_Tabelle!$L158="","",(INDEX(BT[Ressort],MATCH(EA_Tabelle!$L158,BT[Bedarfsträger],0))))</f>
        <v/>
      </c>
      <c r="H158" s="80" t="str">
        <f>IF(EA_Tabelle!$L158="","",(INDEX(BT[BT_ID],MATCH(EA_Tabelle!$L158,BT[Bedarfsträger],0))))</f>
        <v/>
      </c>
      <c r="I158" s="82">
        <f t="shared" si="36"/>
        <v>0</v>
      </c>
      <c r="J158" s="82">
        <f t="shared" si="37"/>
        <v>0</v>
      </c>
      <c r="K158" s="83">
        <f t="shared" si="38"/>
        <v>0</v>
      </c>
      <c r="L158" s="44"/>
      <c r="M158" s="46"/>
      <c r="N158" s="208"/>
      <c r="O158" s="44"/>
      <c r="P158" s="43"/>
      <c r="Q158" s="206"/>
      <c r="R158" s="44"/>
      <c r="S158" s="90"/>
      <c r="T158" s="46"/>
      <c r="U158" s="210"/>
      <c r="V158" s="43"/>
      <c r="W158" s="186">
        <f>IFERROR(U158*INDEX(Preisstufen[Netto],MATCH(EA_Tabelle!T158,Preisstufen[Preisstufe],0)),0)</f>
        <v>0</v>
      </c>
      <c r="X158" s="186">
        <f t="shared" si="43"/>
        <v>0</v>
      </c>
      <c r="Y158" s="47"/>
      <c r="Z158" s="211"/>
      <c r="AA158" s="212"/>
      <c r="AB158" s="193">
        <f t="shared" si="39"/>
        <v>0</v>
      </c>
      <c r="AC158" s="211">
        <f t="shared" si="40"/>
        <v>0</v>
      </c>
      <c r="AD158" s="88">
        <v>0.19</v>
      </c>
      <c r="AE158" s="195">
        <f t="shared" si="44"/>
        <v>0</v>
      </c>
      <c r="AF158" s="211">
        <f t="shared" si="45"/>
        <v>0</v>
      </c>
      <c r="AG158" s="50"/>
      <c r="AH158" s="43"/>
      <c r="AI158" s="46"/>
      <c r="AJ158" s="43"/>
      <c r="AK158" s="43"/>
      <c r="AL158" s="46"/>
      <c r="AM158" s="47"/>
      <c r="AN158" s="76">
        <f t="shared" si="41"/>
        <v>0</v>
      </c>
      <c r="AO158" s="76">
        <f t="shared" si="46"/>
        <v>0</v>
      </c>
      <c r="AP158" s="214"/>
      <c r="AQ158" s="76">
        <f t="shared" si="42"/>
        <v>0</v>
      </c>
      <c r="AR158" s="91">
        <f t="shared" si="47"/>
        <v>0</v>
      </c>
      <c r="AS158" s="184">
        <f>IF(EA_Tabelle!$AI158="Ja",EA_Tabelle!$AM158,IF(EA_Tabelle!$Y158&lt;&gt;"",EA_Tabelle!$Y158,EA_Tabelle!$U158))</f>
        <v>0</v>
      </c>
      <c r="AT158" s="76">
        <f>IF(EA_Tabelle!$AI158="Ja",EA_Tabelle!$AN158,IF(EA_Tabelle!$AC158&lt;&gt;0,EA_Tabelle!$AC158,EA_Tabelle!$W158))</f>
        <v>0</v>
      </c>
      <c r="AU158" s="91">
        <f>IF(EA_Tabelle!$AI158="Ja",EA_Tabelle!$AO158,IF(EA_Tabelle!$AF158&lt;&gt;0,EA_Tabelle!$AF158,EA_Tabelle!$X158))</f>
        <v>0</v>
      </c>
    </row>
    <row r="159" spans="1:47" s="81" customFormat="1" ht="25" customHeight="1" x14ac:dyDescent="0.3">
      <c r="A159" s="89" t="str">
        <f t="shared" si="32"/>
        <v>0_139</v>
      </c>
      <c r="B159" s="78">
        <f t="shared" si="33"/>
        <v>0</v>
      </c>
      <c r="C159" s="78">
        <f>IF(EA_Tabelle!$B41="","",COUNTIF($B$20:B158,EA_Tabelle!$B41)+1)</f>
        <v>139</v>
      </c>
      <c r="D159" s="77">
        <f t="shared" si="34"/>
        <v>0</v>
      </c>
      <c r="E159" s="77" t="e">
        <f>INDEX(Lieferanten[L_ID],MATCH(EA_Tabelle!$M159,Lieferanten[Lieferantenbezeichnung],0))</f>
        <v>#N/A</v>
      </c>
      <c r="F159" s="79">
        <f t="shared" si="35"/>
        <v>0</v>
      </c>
      <c r="G159" s="79" t="str">
        <f>IF(EA_Tabelle!$L159="","",(INDEX(BT[Ressort],MATCH(EA_Tabelle!$L159,BT[Bedarfsträger],0))))</f>
        <v/>
      </c>
      <c r="H159" s="80" t="str">
        <f>IF(EA_Tabelle!$L159="","",(INDEX(BT[BT_ID],MATCH(EA_Tabelle!$L159,BT[Bedarfsträger],0))))</f>
        <v/>
      </c>
      <c r="I159" s="82">
        <f t="shared" si="36"/>
        <v>0</v>
      </c>
      <c r="J159" s="82">
        <f t="shared" si="37"/>
        <v>0</v>
      </c>
      <c r="K159" s="83">
        <f t="shared" si="38"/>
        <v>0</v>
      </c>
      <c r="L159" s="44"/>
      <c r="M159" s="46"/>
      <c r="N159" s="208"/>
      <c r="O159" s="44"/>
      <c r="P159" s="43"/>
      <c r="Q159" s="206"/>
      <c r="R159" s="44"/>
      <c r="S159" s="90"/>
      <c r="T159" s="46"/>
      <c r="U159" s="210"/>
      <c r="V159" s="43"/>
      <c r="W159" s="186">
        <f>IFERROR(U159*INDEX(Preisstufen[Netto],MATCH(EA_Tabelle!T159,Preisstufen[Preisstufe],0)),0)</f>
        <v>0</v>
      </c>
      <c r="X159" s="186">
        <f t="shared" si="43"/>
        <v>0</v>
      </c>
      <c r="Y159" s="47"/>
      <c r="Z159" s="211"/>
      <c r="AA159" s="212"/>
      <c r="AB159" s="193">
        <f t="shared" si="39"/>
        <v>0</v>
      </c>
      <c r="AC159" s="211">
        <f t="shared" si="40"/>
        <v>0</v>
      </c>
      <c r="AD159" s="88">
        <v>0.19</v>
      </c>
      <c r="AE159" s="195">
        <f t="shared" si="44"/>
        <v>0</v>
      </c>
      <c r="AF159" s="211">
        <f t="shared" si="45"/>
        <v>0</v>
      </c>
      <c r="AG159" s="50"/>
      <c r="AH159" s="43"/>
      <c r="AI159" s="46"/>
      <c r="AJ159" s="43"/>
      <c r="AK159" s="43"/>
      <c r="AL159" s="46"/>
      <c r="AM159" s="47"/>
      <c r="AN159" s="76">
        <f t="shared" si="41"/>
        <v>0</v>
      </c>
      <c r="AO159" s="76">
        <f t="shared" si="46"/>
        <v>0</v>
      </c>
      <c r="AP159" s="214"/>
      <c r="AQ159" s="76">
        <f t="shared" si="42"/>
        <v>0</v>
      </c>
      <c r="AR159" s="91">
        <f t="shared" si="47"/>
        <v>0</v>
      </c>
      <c r="AS159" s="184">
        <f>IF(EA_Tabelle!$AI159="Ja",EA_Tabelle!$AM159,IF(EA_Tabelle!$Y159&lt;&gt;"",EA_Tabelle!$Y159,EA_Tabelle!$U159))</f>
        <v>0</v>
      </c>
      <c r="AT159" s="76">
        <f>IF(EA_Tabelle!$AI159="Ja",EA_Tabelle!$AN159,IF(EA_Tabelle!$AC159&lt;&gt;0,EA_Tabelle!$AC159,EA_Tabelle!$W159))</f>
        <v>0</v>
      </c>
      <c r="AU159" s="91">
        <f>IF(EA_Tabelle!$AI159="Ja",EA_Tabelle!$AO159,IF(EA_Tabelle!$AF159&lt;&gt;0,EA_Tabelle!$AF159,EA_Tabelle!$X159))</f>
        <v>0</v>
      </c>
    </row>
    <row r="160" spans="1:47" s="81" customFormat="1" ht="25" customHeight="1" x14ac:dyDescent="0.3">
      <c r="A160" s="89" t="str">
        <f t="shared" si="32"/>
        <v>0_140</v>
      </c>
      <c r="B160" s="78">
        <f t="shared" si="33"/>
        <v>0</v>
      </c>
      <c r="C160" s="78">
        <f>IF(EA_Tabelle!$B502="","",COUNTIF($B$20:B159,EA_Tabelle!$B502)+1)</f>
        <v>140</v>
      </c>
      <c r="D160" s="77">
        <f t="shared" si="34"/>
        <v>0</v>
      </c>
      <c r="E160" s="77" t="e">
        <f>INDEX(Lieferanten[L_ID],MATCH(EA_Tabelle!$M160,Lieferanten[Lieferantenbezeichnung],0))</f>
        <v>#N/A</v>
      </c>
      <c r="F160" s="79">
        <f t="shared" si="35"/>
        <v>0</v>
      </c>
      <c r="G160" s="79" t="str">
        <f>IF(EA_Tabelle!$L160="","",(INDEX(BT[Ressort],MATCH(EA_Tabelle!$L160,BT[Bedarfsträger],0))))</f>
        <v/>
      </c>
      <c r="H160" s="80" t="str">
        <f>IF(EA_Tabelle!$L160="","",(INDEX(BT[BT_ID],MATCH(EA_Tabelle!$L160,BT[Bedarfsträger],0))))</f>
        <v/>
      </c>
      <c r="I160" s="82">
        <f t="shared" si="36"/>
        <v>0</v>
      </c>
      <c r="J160" s="82">
        <f t="shared" si="37"/>
        <v>0</v>
      </c>
      <c r="K160" s="83">
        <f t="shared" si="38"/>
        <v>0</v>
      </c>
      <c r="L160" s="44"/>
      <c r="M160" s="46"/>
      <c r="N160" s="208"/>
      <c r="O160" s="44"/>
      <c r="P160" s="43"/>
      <c r="Q160" s="206"/>
      <c r="R160" s="44"/>
      <c r="S160" s="90"/>
      <c r="T160" s="46"/>
      <c r="U160" s="210"/>
      <c r="V160" s="43"/>
      <c r="W160" s="186">
        <f>IFERROR(U160*INDEX(Preisstufen[Netto],MATCH(EA_Tabelle!T160,Preisstufen[Preisstufe],0)),0)</f>
        <v>0</v>
      </c>
      <c r="X160" s="186">
        <f t="shared" si="43"/>
        <v>0</v>
      </c>
      <c r="Y160" s="47"/>
      <c r="Z160" s="211"/>
      <c r="AA160" s="212"/>
      <c r="AB160" s="193">
        <f t="shared" si="39"/>
        <v>0</v>
      </c>
      <c r="AC160" s="211">
        <f t="shared" si="40"/>
        <v>0</v>
      </c>
      <c r="AD160" s="88">
        <v>0.19</v>
      </c>
      <c r="AE160" s="195">
        <f t="shared" si="44"/>
        <v>0</v>
      </c>
      <c r="AF160" s="211">
        <f t="shared" si="45"/>
        <v>0</v>
      </c>
      <c r="AG160" s="50"/>
      <c r="AH160" s="43"/>
      <c r="AI160" s="46"/>
      <c r="AJ160" s="43"/>
      <c r="AK160" s="43"/>
      <c r="AL160" s="46"/>
      <c r="AM160" s="47"/>
      <c r="AN160" s="76">
        <f t="shared" si="41"/>
        <v>0</v>
      </c>
      <c r="AO160" s="76">
        <f t="shared" si="46"/>
        <v>0</v>
      </c>
      <c r="AP160" s="214"/>
      <c r="AQ160" s="76">
        <f t="shared" si="42"/>
        <v>0</v>
      </c>
      <c r="AR160" s="91">
        <f t="shared" si="47"/>
        <v>0</v>
      </c>
      <c r="AS160" s="184">
        <f>IF(EA_Tabelle!$AI160="Ja",EA_Tabelle!$AM160,IF(EA_Tabelle!$Y160&lt;&gt;"",EA_Tabelle!$Y160,EA_Tabelle!$U160))</f>
        <v>0</v>
      </c>
      <c r="AT160" s="76">
        <f>IF(EA_Tabelle!$AI160="Ja",EA_Tabelle!$AN160,IF(EA_Tabelle!$AC160&lt;&gt;0,EA_Tabelle!$AC160,EA_Tabelle!$W160))</f>
        <v>0</v>
      </c>
      <c r="AU160" s="91">
        <f>IF(EA_Tabelle!$AI160="Ja",EA_Tabelle!$AO160,IF(EA_Tabelle!$AF160&lt;&gt;0,EA_Tabelle!$AF160,EA_Tabelle!$X160))</f>
        <v>0</v>
      </c>
    </row>
    <row r="161" spans="1:47" s="81" customFormat="1" ht="25" customHeight="1" x14ac:dyDescent="0.3">
      <c r="A161" s="89" t="str">
        <f t="shared" si="32"/>
        <v>0_141</v>
      </c>
      <c r="B161" s="78">
        <f t="shared" si="33"/>
        <v>0</v>
      </c>
      <c r="C161" s="78">
        <f>IF(EA_Tabelle!$B451="","",COUNTIF($B$20:B160,EA_Tabelle!$B451)+1)</f>
        <v>141</v>
      </c>
      <c r="D161" s="77">
        <f t="shared" si="34"/>
        <v>0</v>
      </c>
      <c r="E161" s="77" t="e">
        <f>INDEX(Lieferanten[L_ID],MATCH(EA_Tabelle!$M161,Lieferanten[Lieferantenbezeichnung],0))</f>
        <v>#N/A</v>
      </c>
      <c r="F161" s="79">
        <f t="shared" si="35"/>
        <v>0</v>
      </c>
      <c r="G161" s="79" t="str">
        <f>IF(EA_Tabelle!$L161="","",(INDEX(BT[Ressort],MATCH(EA_Tabelle!$L161,BT[Bedarfsträger],0))))</f>
        <v/>
      </c>
      <c r="H161" s="80" t="str">
        <f>IF(EA_Tabelle!$L161="","",(INDEX(BT[BT_ID],MATCH(EA_Tabelle!$L161,BT[Bedarfsträger],0))))</f>
        <v/>
      </c>
      <c r="I161" s="82">
        <f t="shared" si="36"/>
        <v>0</v>
      </c>
      <c r="J161" s="82">
        <f t="shared" si="37"/>
        <v>0</v>
      </c>
      <c r="K161" s="83">
        <f t="shared" si="38"/>
        <v>0</v>
      </c>
      <c r="L161" s="44"/>
      <c r="M161" s="46"/>
      <c r="N161" s="208"/>
      <c r="O161" s="44"/>
      <c r="P161" s="43"/>
      <c r="Q161" s="206"/>
      <c r="R161" s="44"/>
      <c r="S161" s="90"/>
      <c r="T161" s="46"/>
      <c r="U161" s="210"/>
      <c r="V161" s="43"/>
      <c r="W161" s="186">
        <f>IFERROR(U161*INDEX(Preisstufen[Netto],MATCH(EA_Tabelle!T161,Preisstufen[Preisstufe],0)),0)</f>
        <v>0</v>
      </c>
      <c r="X161" s="186">
        <f t="shared" si="43"/>
        <v>0</v>
      </c>
      <c r="Y161" s="47"/>
      <c r="Z161" s="211"/>
      <c r="AA161" s="212"/>
      <c r="AB161" s="193">
        <f t="shared" si="39"/>
        <v>0</v>
      </c>
      <c r="AC161" s="211">
        <f t="shared" si="40"/>
        <v>0</v>
      </c>
      <c r="AD161" s="88">
        <v>0.19</v>
      </c>
      <c r="AE161" s="195">
        <f t="shared" si="44"/>
        <v>0</v>
      </c>
      <c r="AF161" s="211">
        <f t="shared" si="45"/>
        <v>0</v>
      </c>
      <c r="AG161" s="50"/>
      <c r="AH161" s="43"/>
      <c r="AI161" s="46"/>
      <c r="AJ161" s="43"/>
      <c r="AK161" s="43"/>
      <c r="AL161" s="46"/>
      <c r="AM161" s="47"/>
      <c r="AN161" s="76">
        <f t="shared" si="41"/>
        <v>0</v>
      </c>
      <c r="AO161" s="76">
        <f t="shared" si="46"/>
        <v>0</v>
      </c>
      <c r="AP161" s="214"/>
      <c r="AQ161" s="76">
        <f t="shared" si="42"/>
        <v>0</v>
      </c>
      <c r="AR161" s="91">
        <f t="shared" si="47"/>
        <v>0</v>
      </c>
      <c r="AS161" s="184">
        <f>IF(EA_Tabelle!$AI161="Ja",EA_Tabelle!$AM161,IF(EA_Tabelle!$Y161&lt;&gt;"",EA_Tabelle!$Y161,EA_Tabelle!$U161))</f>
        <v>0</v>
      </c>
      <c r="AT161" s="76">
        <f>IF(EA_Tabelle!$AI161="Ja",EA_Tabelle!$AN161,IF(EA_Tabelle!$AC161&lt;&gt;0,EA_Tabelle!$AC161,EA_Tabelle!$W161))</f>
        <v>0</v>
      </c>
      <c r="AU161" s="91">
        <f>IF(EA_Tabelle!$AI161="Ja",EA_Tabelle!$AO161,IF(EA_Tabelle!$AF161&lt;&gt;0,EA_Tabelle!$AF161,EA_Tabelle!$X161))</f>
        <v>0</v>
      </c>
    </row>
    <row r="162" spans="1:47" s="81" customFormat="1" ht="25" customHeight="1" x14ac:dyDescent="0.3">
      <c r="A162" s="89" t="str">
        <f t="shared" si="32"/>
        <v>0_142</v>
      </c>
      <c r="B162" s="78">
        <f t="shared" si="33"/>
        <v>0</v>
      </c>
      <c r="C162" s="78">
        <f>IF(EA_Tabelle!$B397="","",COUNTIF($B$20:B161,EA_Tabelle!$B397)+1)</f>
        <v>142</v>
      </c>
      <c r="D162" s="77">
        <f t="shared" si="34"/>
        <v>0</v>
      </c>
      <c r="E162" s="77" t="e">
        <f>INDEX(Lieferanten[L_ID],MATCH(EA_Tabelle!$M162,Lieferanten[Lieferantenbezeichnung],0))</f>
        <v>#N/A</v>
      </c>
      <c r="F162" s="79">
        <f t="shared" si="35"/>
        <v>0</v>
      </c>
      <c r="G162" s="79" t="str">
        <f>IF(EA_Tabelle!$L162="","",(INDEX(BT[Ressort],MATCH(EA_Tabelle!$L162,BT[Bedarfsträger],0))))</f>
        <v/>
      </c>
      <c r="H162" s="80" t="str">
        <f>IF(EA_Tabelle!$L162="","",(INDEX(BT[BT_ID],MATCH(EA_Tabelle!$L162,BT[Bedarfsträger],0))))</f>
        <v/>
      </c>
      <c r="I162" s="82">
        <f t="shared" si="36"/>
        <v>0</v>
      </c>
      <c r="J162" s="82">
        <f t="shared" si="37"/>
        <v>0</v>
      </c>
      <c r="K162" s="83">
        <f t="shared" si="38"/>
        <v>0</v>
      </c>
      <c r="L162" s="44"/>
      <c r="M162" s="46"/>
      <c r="N162" s="208"/>
      <c r="O162" s="44"/>
      <c r="P162" s="43"/>
      <c r="Q162" s="206"/>
      <c r="R162" s="44"/>
      <c r="S162" s="90"/>
      <c r="T162" s="46"/>
      <c r="U162" s="210"/>
      <c r="V162" s="43"/>
      <c r="W162" s="186">
        <f>IFERROR(U162*INDEX(Preisstufen[Netto],MATCH(EA_Tabelle!T162,Preisstufen[Preisstufe],0)),0)</f>
        <v>0</v>
      </c>
      <c r="X162" s="186">
        <f t="shared" si="43"/>
        <v>0</v>
      </c>
      <c r="Y162" s="47"/>
      <c r="Z162" s="211"/>
      <c r="AA162" s="212"/>
      <c r="AB162" s="193">
        <f t="shared" si="39"/>
        <v>0</v>
      </c>
      <c r="AC162" s="211">
        <f t="shared" si="40"/>
        <v>0</v>
      </c>
      <c r="AD162" s="88">
        <v>0.19</v>
      </c>
      <c r="AE162" s="195">
        <f t="shared" si="44"/>
        <v>0</v>
      </c>
      <c r="AF162" s="211">
        <f t="shared" si="45"/>
        <v>0</v>
      </c>
      <c r="AG162" s="50"/>
      <c r="AH162" s="43"/>
      <c r="AI162" s="46"/>
      <c r="AJ162" s="43"/>
      <c r="AK162" s="43"/>
      <c r="AL162" s="46"/>
      <c r="AM162" s="47"/>
      <c r="AN162" s="76">
        <f t="shared" si="41"/>
        <v>0</v>
      </c>
      <c r="AO162" s="76">
        <f t="shared" si="46"/>
        <v>0</v>
      </c>
      <c r="AP162" s="214"/>
      <c r="AQ162" s="76">
        <f t="shared" si="42"/>
        <v>0</v>
      </c>
      <c r="AR162" s="91">
        <f t="shared" si="47"/>
        <v>0</v>
      </c>
      <c r="AS162" s="184">
        <f>IF(EA_Tabelle!$AI162="Ja",EA_Tabelle!$AM162,IF(EA_Tabelle!$Y162&lt;&gt;"",EA_Tabelle!$Y162,EA_Tabelle!$U162))</f>
        <v>0</v>
      </c>
      <c r="AT162" s="76">
        <f>IF(EA_Tabelle!$AI162="Ja",EA_Tabelle!$AN162,IF(EA_Tabelle!$AC162&lt;&gt;0,EA_Tabelle!$AC162,EA_Tabelle!$W162))</f>
        <v>0</v>
      </c>
      <c r="AU162" s="91">
        <f>IF(EA_Tabelle!$AI162="Ja",EA_Tabelle!$AO162,IF(EA_Tabelle!$AF162&lt;&gt;0,EA_Tabelle!$AF162,EA_Tabelle!$X162))</f>
        <v>0</v>
      </c>
    </row>
    <row r="163" spans="1:47" s="81" customFormat="1" ht="25" customHeight="1" x14ac:dyDescent="0.3">
      <c r="A163" s="89" t="str">
        <f t="shared" si="32"/>
        <v>0_143</v>
      </c>
      <c r="B163" s="78">
        <f t="shared" si="33"/>
        <v>0</v>
      </c>
      <c r="C163" s="78">
        <f>IF(EA_Tabelle!$B332="","",COUNTIF($B$20:B162,EA_Tabelle!$B332)+1)</f>
        <v>143</v>
      </c>
      <c r="D163" s="77">
        <f t="shared" si="34"/>
        <v>0</v>
      </c>
      <c r="E163" s="77" t="e">
        <f>INDEX(Lieferanten[L_ID],MATCH(EA_Tabelle!$M163,Lieferanten[Lieferantenbezeichnung],0))</f>
        <v>#N/A</v>
      </c>
      <c r="F163" s="79">
        <f t="shared" si="35"/>
        <v>0</v>
      </c>
      <c r="G163" s="79" t="str">
        <f>IF(EA_Tabelle!$L163="","",(INDEX(BT[Ressort],MATCH(EA_Tabelle!$L163,BT[Bedarfsträger],0))))</f>
        <v/>
      </c>
      <c r="H163" s="80" t="str">
        <f>IF(EA_Tabelle!$L163="","",(INDEX(BT[BT_ID],MATCH(EA_Tabelle!$L163,BT[Bedarfsträger],0))))</f>
        <v/>
      </c>
      <c r="I163" s="82">
        <f t="shared" si="36"/>
        <v>0</v>
      </c>
      <c r="J163" s="82">
        <f t="shared" si="37"/>
        <v>0</v>
      </c>
      <c r="K163" s="83">
        <f t="shared" si="38"/>
        <v>0</v>
      </c>
      <c r="L163" s="44"/>
      <c r="M163" s="46"/>
      <c r="N163" s="208"/>
      <c r="O163" s="44"/>
      <c r="P163" s="43"/>
      <c r="Q163" s="206"/>
      <c r="R163" s="44"/>
      <c r="S163" s="90"/>
      <c r="T163" s="46"/>
      <c r="U163" s="210"/>
      <c r="V163" s="43"/>
      <c r="W163" s="186">
        <f>IFERROR(U163*INDEX(Preisstufen[Netto],MATCH(EA_Tabelle!T163,Preisstufen[Preisstufe],0)),0)</f>
        <v>0</v>
      </c>
      <c r="X163" s="186">
        <f t="shared" si="43"/>
        <v>0</v>
      </c>
      <c r="Y163" s="47"/>
      <c r="Z163" s="211"/>
      <c r="AA163" s="212"/>
      <c r="AB163" s="193">
        <f t="shared" si="39"/>
        <v>0</v>
      </c>
      <c r="AC163" s="211">
        <f t="shared" si="40"/>
        <v>0</v>
      </c>
      <c r="AD163" s="88">
        <v>0.19</v>
      </c>
      <c r="AE163" s="195">
        <f t="shared" si="44"/>
        <v>0</v>
      </c>
      <c r="AF163" s="211">
        <f t="shared" si="45"/>
        <v>0</v>
      </c>
      <c r="AG163" s="50"/>
      <c r="AH163" s="43"/>
      <c r="AI163" s="46"/>
      <c r="AJ163" s="43"/>
      <c r="AK163" s="43"/>
      <c r="AL163" s="46"/>
      <c r="AM163" s="47"/>
      <c r="AN163" s="76">
        <f t="shared" si="41"/>
        <v>0</v>
      </c>
      <c r="AO163" s="76">
        <f t="shared" si="46"/>
        <v>0</v>
      </c>
      <c r="AP163" s="214"/>
      <c r="AQ163" s="76">
        <f t="shared" si="42"/>
        <v>0</v>
      </c>
      <c r="AR163" s="91">
        <f t="shared" si="47"/>
        <v>0</v>
      </c>
      <c r="AS163" s="184">
        <f>IF(EA_Tabelle!$AI163="Ja",EA_Tabelle!$AM163,IF(EA_Tabelle!$Y163&lt;&gt;"",EA_Tabelle!$Y163,EA_Tabelle!$U163))</f>
        <v>0</v>
      </c>
      <c r="AT163" s="76">
        <f>IF(EA_Tabelle!$AI163="Ja",EA_Tabelle!$AN163,IF(EA_Tabelle!$AC163&lt;&gt;0,EA_Tabelle!$AC163,EA_Tabelle!$W163))</f>
        <v>0</v>
      </c>
      <c r="AU163" s="91">
        <f>IF(EA_Tabelle!$AI163="Ja",EA_Tabelle!$AO163,IF(EA_Tabelle!$AF163&lt;&gt;0,EA_Tabelle!$AF163,EA_Tabelle!$X163))</f>
        <v>0</v>
      </c>
    </row>
    <row r="164" spans="1:47" s="81" customFormat="1" ht="25" customHeight="1" x14ac:dyDescent="0.3">
      <c r="A164" s="89" t="str">
        <f t="shared" si="32"/>
        <v>0_144</v>
      </c>
      <c r="B164" s="78">
        <f t="shared" si="33"/>
        <v>0</v>
      </c>
      <c r="C164" s="78">
        <f>IF(EA_Tabelle!$B639="","",COUNTIF($B$20:B163,EA_Tabelle!$B639)+1)</f>
        <v>144</v>
      </c>
      <c r="D164" s="77">
        <f t="shared" si="34"/>
        <v>0</v>
      </c>
      <c r="E164" s="77" t="e">
        <f>INDEX(Lieferanten[L_ID],MATCH(EA_Tabelle!$M164,Lieferanten[Lieferantenbezeichnung],0))</f>
        <v>#N/A</v>
      </c>
      <c r="F164" s="79">
        <f t="shared" si="35"/>
        <v>0</v>
      </c>
      <c r="G164" s="79" t="str">
        <f>IF(EA_Tabelle!$L164="","",(INDEX(BT[Ressort],MATCH(EA_Tabelle!$L164,BT[Bedarfsträger],0))))</f>
        <v/>
      </c>
      <c r="H164" s="80" t="str">
        <f>IF(EA_Tabelle!$L164="","",(INDEX(BT[BT_ID],MATCH(EA_Tabelle!$L164,BT[Bedarfsträger],0))))</f>
        <v/>
      </c>
      <c r="I164" s="82">
        <f t="shared" si="36"/>
        <v>0</v>
      </c>
      <c r="J164" s="82">
        <f t="shared" si="37"/>
        <v>0</v>
      </c>
      <c r="K164" s="83">
        <f t="shared" si="38"/>
        <v>0</v>
      </c>
      <c r="L164" s="44"/>
      <c r="M164" s="46"/>
      <c r="N164" s="208"/>
      <c r="O164" s="44"/>
      <c r="P164" s="43"/>
      <c r="Q164" s="206"/>
      <c r="R164" s="44"/>
      <c r="S164" s="90"/>
      <c r="T164" s="46"/>
      <c r="U164" s="210"/>
      <c r="V164" s="43"/>
      <c r="W164" s="186">
        <f>IFERROR(U164*INDEX(Preisstufen[Netto],MATCH(EA_Tabelle!T164,Preisstufen[Preisstufe],0)),0)</f>
        <v>0</v>
      </c>
      <c r="X164" s="186">
        <f t="shared" si="43"/>
        <v>0</v>
      </c>
      <c r="Y164" s="47"/>
      <c r="Z164" s="211"/>
      <c r="AA164" s="212"/>
      <c r="AB164" s="193">
        <f t="shared" si="39"/>
        <v>0</v>
      </c>
      <c r="AC164" s="211">
        <f t="shared" si="40"/>
        <v>0</v>
      </c>
      <c r="AD164" s="88">
        <v>0.19</v>
      </c>
      <c r="AE164" s="195">
        <f t="shared" si="44"/>
        <v>0</v>
      </c>
      <c r="AF164" s="211">
        <f t="shared" si="45"/>
        <v>0</v>
      </c>
      <c r="AG164" s="50"/>
      <c r="AH164" s="43"/>
      <c r="AI164" s="46"/>
      <c r="AJ164" s="43"/>
      <c r="AK164" s="43"/>
      <c r="AL164" s="46"/>
      <c r="AM164" s="47"/>
      <c r="AN164" s="76">
        <f t="shared" si="41"/>
        <v>0</v>
      </c>
      <c r="AO164" s="76">
        <f t="shared" si="46"/>
        <v>0</v>
      </c>
      <c r="AP164" s="214"/>
      <c r="AQ164" s="76">
        <f t="shared" si="42"/>
        <v>0</v>
      </c>
      <c r="AR164" s="91">
        <f t="shared" si="47"/>
        <v>0</v>
      </c>
      <c r="AS164" s="184">
        <f>IF(EA_Tabelle!$AI164="Ja",EA_Tabelle!$AM164,IF(EA_Tabelle!$Y164&lt;&gt;"",EA_Tabelle!$Y164,EA_Tabelle!$U164))</f>
        <v>0</v>
      </c>
      <c r="AT164" s="76">
        <f>IF(EA_Tabelle!$AI164="Ja",EA_Tabelle!$AN164,IF(EA_Tabelle!$AC164&lt;&gt;0,EA_Tabelle!$AC164,EA_Tabelle!$W164))</f>
        <v>0</v>
      </c>
      <c r="AU164" s="91">
        <f>IF(EA_Tabelle!$AI164="Ja",EA_Tabelle!$AO164,IF(EA_Tabelle!$AF164&lt;&gt;0,EA_Tabelle!$AF164,EA_Tabelle!$X164))</f>
        <v>0</v>
      </c>
    </row>
    <row r="165" spans="1:47" s="81" customFormat="1" ht="25" customHeight="1" x14ac:dyDescent="0.3">
      <c r="A165" s="89" t="str">
        <f t="shared" si="32"/>
        <v>0_145</v>
      </c>
      <c r="B165" s="78">
        <f t="shared" si="33"/>
        <v>0</v>
      </c>
      <c r="C165" s="78">
        <f>IF(EA_Tabelle!$B279="","",COUNTIF($B$20:B164,EA_Tabelle!$B279)+1)</f>
        <v>145</v>
      </c>
      <c r="D165" s="77">
        <f t="shared" si="34"/>
        <v>0</v>
      </c>
      <c r="E165" s="77" t="e">
        <f>INDEX(Lieferanten[L_ID],MATCH(EA_Tabelle!$M165,Lieferanten[Lieferantenbezeichnung],0))</f>
        <v>#N/A</v>
      </c>
      <c r="F165" s="79">
        <f t="shared" si="35"/>
        <v>0</v>
      </c>
      <c r="G165" s="79" t="str">
        <f>IF(EA_Tabelle!$L165="","",(INDEX(BT[Ressort],MATCH(EA_Tabelle!$L165,BT[Bedarfsträger],0))))</f>
        <v/>
      </c>
      <c r="H165" s="80" t="str">
        <f>IF(EA_Tabelle!$L165="","",(INDEX(BT[BT_ID],MATCH(EA_Tabelle!$L165,BT[Bedarfsträger],0))))</f>
        <v/>
      </c>
      <c r="I165" s="82">
        <f t="shared" si="36"/>
        <v>0</v>
      </c>
      <c r="J165" s="82">
        <f t="shared" si="37"/>
        <v>0</v>
      </c>
      <c r="K165" s="83">
        <f t="shared" si="38"/>
        <v>0</v>
      </c>
      <c r="L165" s="44"/>
      <c r="M165" s="46"/>
      <c r="N165" s="208"/>
      <c r="O165" s="44"/>
      <c r="P165" s="43"/>
      <c r="Q165" s="206"/>
      <c r="R165" s="44"/>
      <c r="S165" s="90"/>
      <c r="T165" s="46"/>
      <c r="U165" s="210"/>
      <c r="V165" s="43"/>
      <c r="W165" s="186">
        <f>IFERROR(U165*INDEX(Preisstufen[Netto],MATCH(EA_Tabelle!T165,Preisstufen[Preisstufe],0)),0)</f>
        <v>0</v>
      </c>
      <c r="X165" s="186">
        <f t="shared" si="43"/>
        <v>0</v>
      </c>
      <c r="Y165" s="47"/>
      <c r="Z165" s="211"/>
      <c r="AA165" s="212"/>
      <c r="AB165" s="193">
        <f t="shared" si="39"/>
        <v>0</v>
      </c>
      <c r="AC165" s="211">
        <f t="shared" si="40"/>
        <v>0</v>
      </c>
      <c r="AD165" s="88">
        <v>0.19</v>
      </c>
      <c r="AE165" s="195">
        <f t="shared" si="44"/>
        <v>0</v>
      </c>
      <c r="AF165" s="211">
        <f t="shared" si="45"/>
        <v>0</v>
      </c>
      <c r="AG165" s="50"/>
      <c r="AH165" s="43"/>
      <c r="AI165" s="46"/>
      <c r="AJ165" s="43"/>
      <c r="AK165" s="43"/>
      <c r="AL165" s="46"/>
      <c r="AM165" s="47"/>
      <c r="AN165" s="76">
        <f t="shared" si="41"/>
        <v>0</v>
      </c>
      <c r="AO165" s="76">
        <f t="shared" si="46"/>
        <v>0</v>
      </c>
      <c r="AP165" s="214"/>
      <c r="AQ165" s="76">
        <f t="shared" si="42"/>
        <v>0</v>
      </c>
      <c r="AR165" s="91">
        <f t="shared" si="47"/>
        <v>0</v>
      </c>
      <c r="AS165" s="184">
        <f>IF(EA_Tabelle!$AI165="Ja",EA_Tabelle!$AM165,IF(EA_Tabelle!$Y165&lt;&gt;"",EA_Tabelle!$Y165,EA_Tabelle!$U165))</f>
        <v>0</v>
      </c>
      <c r="AT165" s="76">
        <f>IF(EA_Tabelle!$AI165="Ja",EA_Tabelle!$AN165,IF(EA_Tabelle!$AC165&lt;&gt;0,EA_Tabelle!$AC165,EA_Tabelle!$W165))</f>
        <v>0</v>
      </c>
      <c r="AU165" s="91">
        <f>IF(EA_Tabelle!$AI165="Ja",EA_Tabelle!$AO165,IF(EA_Tabelle!$AF165&lt;&gt;0,EA_Tabelle!$AF165,EA_Tabelle!$X165))</f>
        <v>0</v>
      </c>
    </row>
    <row r="166" spans="1:47" s="81" customFormat="1" ht="25" customHeight="1" x14ac:dyDescent="0.3">
      <c r="A166" s="89" t="str">
        <f t="shared" si="32"/>
        <v>0_146</v>
      </c>
      <c r="B166" s="78">
        <f t="shared" si="33"/>
        <v>0</v>
      </c>
      <c r="C166" s="78">
        <f>IF(EA_Tabelle!$B476="","",COUNTIF($B$20:B165,EA_Tabelle!$B476)+1)</f>
        <v>146</v>
      </c>
      <c r="D166" s="77">
        <f t="shared" si="34"/>
        <v>0</v>
      </c>
      <c r="E166" s="77" t="e">
        <f>INDEX(Lieferanten[L_ID],MATCH(EA_Tabelle!$M166,Lieferanten[Lieferantenbezeichnung],0))</f>
        <v>#N/A</v>
      </c>
      <c r="F166" s="79">
        <f t="shared" si="35"/>
        <v>0</v>
      </c>
      <c r="G166" s="79" t="str">
        <f>IF(EA_Tabelle!$L166="","",(INDEX(BT[Ressort],MATCH(EA_Tabelle!$L166,BT[Bedarfsträger],0))))</f>
        <v/>
      </c>
      <c r="H166" s="80" t="str">
        <f>IF(EA_Tabelle!$L166="","",(INDEX(BT[BT_ID],MATCH(EA_Tabelle!$L166,BT[Bedarfsträger],0))))</f>
        <v/>
      </c>
      <c r="I166" s="82">
        <f t="shared" si="36"/>
        <v>0</v>
      </c>
      <c r="J166" s="82">
        <f t="shared" si="37"/>
        <v>0</v>
      </c>
      <c r="K166" s="83">
        <f t="shared" si="38"/>
        <v>0</v>
      </c>
      <c r="L166" s="44"/>
      <c r="M166" s="46"/>
      <c r="N166" s="208"/>
      <c r="O166" s="44"/>
      <c r="P166" s="43"/>
      <c r="Q166" s="206"/>
      <c r="R166" s="44"/>
      <c r="S166" s="90"/>
      <c r="T166" s="46"/>
      <c r="U166" s="210"/>
      <c r="V166" s="43"/>
      <c r="W166" s="186">
        <f>IFERROR(U166*INDEX(Preisstufen[Netto],MATCH(EA_Tabelle!T166,Preisstufen[Preisstufe],0)),0)</f>
        <v>0</v>
      </c>
      <c r="X166" s="186">
        <f t="shared" si="43"/>
        <v>0</v>
      </c>
      <c r="Y166" s="47"/>
      <c r="Z166" s="211"/>
      <c r="AA166" s="212"/>
      <c r="AB166" s="193">
        <f t="shared" si="39"/>
        <v>0</v>
      </c>
      <c r="AC166" s="211">
        <f t="shared" si="40"/>
        <v>0</v>
      </c>
      <c r="AD166" s="88">
        <v>0.19</v>
      </c>
      <c r="AE166" s="195">
        <f t="shared" si="44"/>
        <v>0</v>
      </c>
      <c r="AF166" s="211">
        <f t="shared" si="45"/>
        <v>0</v>
      </c>
      <c r="AG166" s="50"/>
      <c r="AH166" s="43"/>
      <c r="AI166" s="46"/>
      <c r="AJ166" s="43"/>
      <c r="AK166" s="43"/>
      <c r="AL166" s="46"/>
      <c r="AM166" s="47"/>
      <c r="AN166" s="76">
        <f t="shared" si="41"/>
        <v>0</v>
      </c>
      <c r="AO166" s="76">
        <f t="shared" si="46"/>
        <v>0</v>
      </c>
      <c r="AP166" s="214"/>
      <c r="AQ166" s="76">
        <f t="shared" si="42"/>
        <v>0</v>
      </c>
      <c r="AR166" s="91">
        <f t="shared" si="47"/>
        <v>0</v>
      </c>
      <c r="AS166" s="184">
        <f>IF(EA_Tabelle!$AI166="Ja",EA_Tabelle!$AM166,IF(EA_Tabelle!$Y166&lt;&gt;"",EA_Tabelle!$Y166,EA_Tabelle!$U166))</f>
        <v>0</v>
      </c>
      <c r="AT166" s="76">
        <f>IF(EA_Tabelle!$AI166="Ja",EA_Tabelle!$AN166,IF(EA_Tabelle!$AC166&lt;&gt;0,EA_Tabelle!$AC166,EA_Tabelle!$W166))</f>
        <v>0</v>
      </c>
      <c r="AU166" s="91">
        <f>IF(EA_Tabelle!$AI166="Ja",EA_Tabelle!$AO166,IF(EA_Tabelle!$AF166&lt;&gt;0,EA_Tabelle!$AF166,EA_Tabelle!$X166))</f>
        <v>0</v>
      </c>
    </row>
    <row r="167" spans="1:47" s="81" customFormat="1" ht="25" customHeight="1" x14ac:dyDescent="0.3">
      <c r="A167" s="89" t="str">
        <f t="shared" si="32"/>
        <v>0_147</v>
      </c>
      <c r="B167" s="78">
        <f t="shared" si="33"/>
        <v>0</v>
      </c>
      <c r="C167" s="78">
        <f>IF(EA_Tabelle!$B534="","",COUNTIF($B$20:B166,EA_Tabelle!$B534)+1)</f>
        <v>147</v>
      </c>
      <c r="D167" s="77">
        <f t="shared" si="34"/>
        <v>0</v>
      </c>
      <c r="E167" s="77" t="e">
        <f>INDEX(Lieferanten[L_ID],MATCH(EA_Tabelle!$M167,Lieferanten[Lieferantenbezeichnung],0))</f>
        <v>#N/A</v>
      </c>
      <c r="F167" s="79">
        <f t="shared" si="35"/>
        <v>0</v>
      </c>
      <c r="G167" s="79" t="str">
        <f>IF(EA_Tabelle!$L167="","",(INDEX(BT[Ressort],MATCH(EA_Tabelle!$L167,BT[Bedarfsträger],0))))</f>
        <v/>
      </c>
      <c r="H167" s="80" t="str">
        <f>IF(EA_Tabelle!$L167="","",(INDEX(BT[BT_ID],MATCH(EA_Tabelle!$L167,BT[Bedarfsträger],0))))</f>
        <v/>
      </c>
      <c r="I167" s="82">
        <f t="shared" si="36"/>
        <v>0</v>
      </c>
      <c r="J167" s="82">
        <f t="shared" si="37"/>
        <v>0</v>
      </c>
      <c r="K167" s="83">
        <f t="shared" si="38"/>
        <v>0</v>
      </c>
      <c r="L167" s="44"/>
      <c r="M167" s="46"/>
      <c r="N167" s="208"/>
      <c r="O167" s="44"/>
      <c r="P167" s="43"/>
      <c r="Q167" s="206"/>
      <c r="R167" s="44"/>
      <c r="S167" s="90"/>
      <c r="T167" s="46"/>
      <c r="U167" s="210"/>
      <c r="V167" s="43"/>
      <c r="W167" s="186">
        <f>IFERROR(U167*INDEX(Preisstufen[Netto],MATCH(EA_Tabelle!T167,Preisstufen[Preisstufe],0)),0)</f>
        <v>0</v>
      </c>
      <c r="X167" s="186">
        <f t="shared" si="43"/>
        <v>0</v>
      </c>
      <c r="Y167" s="47"/>
      <c r="Z167" s="211"/>
      <c r="AA167" s="212"/>
      <c r="AB167" s="193">
        <f t="shared" si="39"/>
        <v>0</v>
      </c>
      <c r="AC167" s="211">
        <f t="shared" si="40"/>
        <v>0</v>
      </c>
      <c r="AD167" s="88">
        <v>0.19</v>
      </c>
      <c r="AE167" s="195">
        <f t="shared" si="44"/>
        <v>0</v>
      </c>
      <c r="AF167" s="211">
        <f t="shared" si="45"/>
        <v>0</v>
      </c>
      <c r="AG167" s="50"/>
      <c r="AH167" s="43"/>
      <c r="AI167" s="46"/>
      <c r="AJ167" s="43"/>
      <c r="AK167" s="43"/>
      <c r="AL167" s="46"/>
      <c r="AM167" s="47"/>
      <c r="AN167" s="76">
        <f t="shared" si="41"/>
        <v>0</v>
      </c>
      <c r="AO167" s="76">
        <f t="shared" si="46"/>
        <v>0</v>
      </c>
      <c r="AP167" s="214"/>
      <c r="AQ167" s="76">
        <f t="shared" si="42"/>
        <v>0</v>
      </c>
      <c r="AR167" s="91">
        <f t="shared" si="47"/>
        <v>0</v>
      </c>
      <c r="AS167" s="184">
        <f>IF(EA_Tabelle!$AI167="Ja",EA_Tabelle!$AM167,IF(EA_Tabelle!$Y167&lt;&gt;"",EA_Tabelle!$Y167,EA_Tabelle!$U167))</f>
        <v>0</v>
      </c>
      <c r="AT167" s="76">
        <f>IF(EA_Tabelle!$AI167="Ja",EA_Tabelle!$AN167,IF(EA_Tabelle!$AC167&lt;&gt;0,EA_Tabelle!$AC167,EA_Tabelle!$W167))</f>
        <v>0</v>
      </c>
      <c r="AU167" s="91">
        <f>IF(EA_Tabelle!$AI167="Ja",EA_Tabelle!$AO167,IF(EA_Tabelle!$AF167&lt;&gt;0,EA_Tabelle!$AF167,EA_Tabelle!$X167))</f>
        <v>0</v>
      </c>
    </row>
    <row r="168" spans="1:47" s="81" customFormat="1" ht="25" customHeight="1" x14ac:dyDescent="0.3">
      <c r="A168" s="89" t="str">
        <f t="shared" si="32"/>
        <v>0_148</v>
      </c>
      <c r="B168" s="78">
        <f t="shared" si="33"/>
        <v>0</v>
      </c>
      <c r="C168" s="78">
        <f>IF(EA_Tabelle!$B261="","",COUNTIF($B$20:B167,EA_Tabelle!$B261)+1)</f>
        <v>148</v>
      </c>
      <c r="D168" s="77">
        <f t="shared" si="34"/>
        <v>0</v>
      </c>
      <c r="E168" s="77" t="e">
        <f>INDEX(Lieferanten[L_ID],MATCH(EA_Tabelle!$M168,Lieferanten[Lieferantenbezeichnung],0))</f>
        <v>#N/A</v>
      </c>
      <c r="F168" s="79">
        <f t="shared" si="35"/>
        <v>0</v>
      </c>
      <c r="G168" s="79" t="str">
        <f>IF(EA_Tabelle!$L168="","",(INDEX(BT[Ressort],MATCH(EA_Tabelle!$L168,BT[Bedarfsträger],0))))</f>
        <v/>
      </c>
      <c r="H168" s="80" t="str">
        <f>IF(EA_Tabelle!$L168="","",(INDEX(BT[BT_ID],MATCH(EA_Tabelle!$L168,BT[Bedarfsträger],0))))</f>
        <v/>
      </c>
      <c r="I168" s="82">
        <f t="shared" si="36"/>
        <v>0</v>
      </c>
      <c r="J168" s="82">
        <f t="shared" si="37"/>
        <v>0</v>
      </c>
      <c r="K168" s="83">
        <f t="shared" si="38"/>
        <v>0</v>
      </c>
      <c r="L168" s="44"/>
      <c r="M168" s="46"/>
      <c r="N168" s="208"/>
      <c r="O168" s="44"/>
      <c r="P168" s="43"/>
      <c r="Q168" s="206"/>
      <c r="R168" s="44"/>
      <c r="S168" s="90"/>
      <c r="T168" s="46"/>
      <c r="U168" s="210"/>
      <c r="V168" s="43"/>
      <c r="W168" s="186">
        <f>IFERROR(U168*INDEX(Preisstufen[Netto],MATCH(EA_Tabelle!T168,Preisstufen[Preisstufe],0)),0)</f>
        <v>0</v>
      </c>
      <c r="X168" s="186">
        <f t="shared" si="43"/>
        <v>0</v>
      </c>
      <c r="Y168" s="47"/>
      <c r="Z168" s="211"/>
      <c r="AA168" s="212"/>
      <c r="AB168" s="193">
        <f t="shared" si="39"/>
        <v>0</v>
      </c>
      <c r="AC168" s="211">
        <f t="shared" si="40"/>
        <v>0</v>
      </c>
      <c r="AD168" s="88">
        <v>0.19</v>
      </c>
      <c r="AE168" s="195">
        <f t="shared" si="44"/>
        <v>0</v>
      </c>
      <c r="AF168" s="211">
        <f t="shared" si="45"/>
        <v>0</v>
      </c>
      <c r="AG168" s="50"/>
      <c r="AH168" s="43"/>
      <c r="AI168" s="46"/>
      <c r="AJ168" s="43"/>
      <c r="AK168" s="43"/>
      <c r="AL168" s="46"/>
      <c r="AM168" s="47"/>
      <c r="AN168" s="76">
        <f t="shared" si="41"/>
        <v>0</v>
      </c>
      <c r="AO168" s="76">
        <f t="shared" si="46"/>
        <v>0</v>
      </c>
      <c r="AP168" s="214"/>
      <c r="AQ168" s="76">
        <f t="shared" si="42"/>
        <v>0</v>
      </c>
      <c r="AR168" s="91">
        <f t="shared" si="47"/>
        <v>0</v>
      </c>
      <c r="AS168" s="184">
        <f>IF(EA_Tabelle!$AI168="Ja",EA_Tabelle!$AM168,IF(EA_Tabelle!$Y168&lt;&gt;"",EA_Tabelle!$Y168,EA_Tabelle!$U168))</f>
        <v>0</v>
      </c>
      <c r="AT168" s="76">
        <f>IF(EA_Tabelle!$AI168="Ja",EA_Tabelle!$AN168,IF(EA_Tabelle!$AC168&lt;&gt;0,EA_Tabelle!$AC168,EA_Tabelle!$W168))</f>
        <v>0</v>
      </c>
      <c r="AU168" s="91">
        <f>IF(EA_Tabelle!$AI168="Ja",EA_Tabelle!$AO168,IF(EA_Tabelle!$AF168&lt;&gt;0,EA_Tabelle!$AF168,EA_Tabelle!$X168))</f>
        <v>0</v>
      </c>
    </row>
    <row r="169" spans="1:47" s="81" customFormat="1" ht="25" customHeight="1" x14ac:dyDescent="0.3">
      <c r="A169" s="89" t="str">
        <f t="shared" si="32"/>
        <v>0_149</v>
      </c>
      <c r="B169" s="78">
        <f t="shared" si="33"/>
        <v>0</v>
      </c>
      <c r="C169" s="78">
        <f>IF(EA_Tabelle!$B376="","",COUNTIF($B$20:B168,EA_Tabelle!$B376)+1)</f>
        <v>149</v>
      </c>
      <c r="D169" s="77">
        <f t="shared" si="34"/>
        <v>0</v>
      </c>
      <c r="E169" s="77" t="e">
        <f>INDEX(Lieferanten[L_ID],MATCH(EA_Tabelle!$M169,Lieferanten[Lieferantenbezeichnung],0))</f>
        <v>#N/A</v>
      </c>
      <c r="F169" s="79">
        <f t="shared" si="35"/>
        <v>0</v>
      </c>
      <c r="G169" s="79" t="str">
        <f>IF(EA_Tabelle!$L169="","",(INDEX(BT[Ressort],MATCH(EA_Tabelle!$L169,BT[Bedarfsträger],0))))</f>
        <v/>
      </c>
      <c r="H169" s="80" t="str">
        <f>IF(EA_Tabelle!$L169="","",(INDEX(BT[BT_ID],MATCH(EA_Tabelle!$L169,BT[Bedarfsträger],0))))</f>
        <v/>
      </c>
      <c r="I169" s="82">
        <f t="shared" si="36"/>
        <v>0</v>
      </c>
      <c r="J169" s="82">
        <f t="shared" si="37"/>
        <v>0</v>
      </c>
      <c r="K169" s="83">
        <f t="shared" si="38"/>
        <v>0</v>
      </c>
      <c r="L169" s="44"/>
      <c r="M169" s="46"/>
      <c r="N169" s="208"/>
      <c r="O169" s="44"/>
      <c r="P169" s="43"/>
      <c r="Q169" s="206"/>
      <c r="R169" s="44"/>
      <c r="S169" s="90"/>
      <c r="T169" s="46"/>
      <c r="U169" s="210"/>
      <c r="V169" s="43"/>
      <c r="W169" s="186">
        <f>IFERROR(U169*INDEX(Preisstufen[Netto],MATCH(EA_Tabelle!T169,Preisstufen[Preisstufe],0)),0)</f>
        <v>0</v>
      </c>
      <c r="X169" s="186">
        <f t="shared" si="43"/>
        <v>0</v>
      </c>
      <c r="Y169" s="47"/>
      <c r="Z169" s="211"/>
      <c r="AA169" s="212"/>
      <c r="AB169" s="193">
        <f t="shared" si="39"/>
        <v>0</v>
      </c>
      <c r="AC169" s="211">
        <f t="shared" si="40"/>
        <v>0</v>
      </c>
      <c r="AD169" s="88">
        <v>0.19</v>
      </c>
      <c r="AE169" s="195">
        <f t="shared" si="44"/>
        <v>0</v>
      </c>
      <c r="AF169" s="211">
        <f t="shared" si="45"/>
        <v>0</v>
      </c>
      <c r="AG169" s="50"/>
      <c r="AH169" s="43"/>
      <c r="AI169" s="46"/>
      <c r="AJ169" s="43"/>
      <c r="AK169" s="43"/>
      <c r="AL169" s="46"/>
      <c r="AM169" s="47"/>
      <c r="AN169" s="76">
        <f t="shared" si="41"/>
        <v>0</v>
      </c>
      <c r="AO169" s="76">
        <f t="shared" si="46"/>
        <v>0</v>
      </c>
      <c r="AP169" s="214"/>
      <c r="AQ169" s="76">
        <f t="shared" si="42"/>
        <v>0</v>
      </c>
      <c r="AR169" s="91">
        <f t="shared" si="47"/>
        <v>0</v>
      </c>
      <c r="AS169" s="184">
        <f>IF(EA_Tabelle!$AI169="Ja",EA_Tabelle!$AM169,IF(EA_Tabelle!$Y169&lt;&gt;"",EA_Tabelle!$Y169,EA_Tabelle!$U169))</f>
        <v>0</v>
      </c>
      <c r="AT169" s="76">
        <f>IF(EA_Tabelle!$AI169="Ja",EA_Tabelle!$AN169,IF(EA_Tabelle!$AC169&lt;&gt;0,EA_Tabelle!$AC169,EA_Tabelle!$W169))</f>
        <v>0</v>
      </c>
      <c r="AU169" s="91">
        <f>IF(EA_Tabelle!$AI169="Ja",EA_Tabelle!$AO169,IF(EA_Tabelle!$AF169&lt;&gt;0,EA_Tabelle!$AF169,EA_Tabelle!$X169))</f>
        <v>0</v>
      </c>
    </row>
    <row r="170" spans="1:47" s="81" customFormat="1" ht="25" customHeight="1" x14ac:dyDescent="0.3">
      <c r="A170" s="89" t="str">
        <f t="shared" si="32"/>
        <v>0_150</v>
      </c>
      <c r="B170" s="78">
        <f t="shared" si="33"/>
        <v>0</v>
      </c>
      <c r="C170" s="78">
        <f>IF(EA_Tabelle!$B558="","",COUNTIF($B$20:B169,EA_Tabelle!$B558)+1)</f>
        <v>150</v>
      </c>
      <c r="D170" s="77">
        <f t="shared" si="34"/>
        <v>0</v>
      </c>
      <c r="E170" s="77" t="e">
        <f>INDEX(Lieferanten[L_ID],MATCH(EA_Tabelle!$M170,Lieferanten[Lieferantenbezeichnung],0))</f>
        <v>#N/A</v>
      </c>
      <c r="F170" s="79">
        <f t="shared" si="35"/>
        <v>0</v>
      </c>
      <c r="G170" s="79" t="str">
        <f>IF(EA_Tabelle!$L170="","",(INDEX(BT[Ressort],MATCH(EA_Tabelle!$L170,BT[Bedarfsträger],0))))</f>
        <v/>
      </c>
      <c r="H170" s="80" t="str">
        <f>IF(EA_Tabelle!$L170="","",(INDEX(BT[BT_ID],MATCH(EA_Tabelle!$L170,BT[Bedarfsträger],0))))</f>
        <v/>
      </c>
      <c r="I170" s="82">
        <f t="shared" si="36"/>
        <v>0</v>
      </c>
      <c r="J170" s="82">
        <f t="shared" si="37"/>
        <v>0</v>
      </c>
      <c r="K170" s="83">
        <f t="shared" si="38"/>
        <v>0</v>
      </c>
      <c r="L170" s="44"/>
      <c r="M170" s="46"/>
      <c r="N170" s="208"/>
      <c r="O170" s="44"/>
      <c r="P170" s="43"/>
      <c r="Q170" s="206"/>
      <c r="R170" s="44"/>
      <c r="S170" s="90"/>
      <c r="T170" s="46"/>
      <c r="U170" s="210"/>
      <c r="V170" s="43"/>
      <c r="W170" s="186">
        <f>IFERROR(U170*INDEX(Preisstufen[Netto],MATCH(EA_Tabelle!T170,Preisstufen[Preisstufe],0)),0)</f>
        <v>0</v>
      </c>
      <c r="X170" s="186">
        <f t="shared" si="43"/>
        <v>0</v>
      </c>
      <c r="Y170" s="47"/>
      <c r="Z170" s="211"/>
      <c r="AA170" s="212"/>
      <c r="AB170" s="193">
        <f t="shared" si="39"/>
        <v>0</v>
      </c>
      <c r="AC170" s="211">
        <f t="shared" si="40"/>
        <v>0</v>
      </c>
      <c r="AD170" s="88">
        <v>0.19</v>
      </c>
      <c r="AE170" s="195">
        <f t="shared" si="44"/>
        <v>0</v>
      </c>
      <c r="AF170" s="211">
        <f t="shared" si="45"/>
        <v>0</v>
      </c>
      <c r="AG170" s="50"/>
      <c r="AH170" s="43"/>
      <c r="AI170" s="46"/>
      <c r="AJ170" s="43"/>
      <c r="AK170" s="43"/>
      <c r="AL170" s="46"/>
      <c r="AM170" s="47"/>
      <c r="AN170" s="76">
        <f t="shared" si="41"/>
        <v>0</v>
      </c>
      <c r="AO170" s="76">
        <f t="shared" si="46"/>
        <v>0</v>
      </c>
      <c r="AP170" s="214"/>
      <c r="AQ170" s="76">
        <f t="shared" si="42"/>
        <v>0</v>
      </c>
      <c r="AR170" s="91">
        <f t="shared" si="47"/>
        <v>0</v>
      </c>
      <c r="AS170" s="184">
        <f>IF(EA_Tabelle!$AI170="Ja",EA_Tabelle!$AM170,IF(EA_Tabelle!$Y170&lt;&gt;"",EA_Tabelle!$Y170,EA_Tabelle!$U170))</f>
        <v>0</v>
      </c>
      <c r="AT170" s="76">
        <f>IF(EA_Tabelle!$AI170="Ja",EA_Tabelle!$AN170,IF(EA_Tabelle!$AC170&lt;&gt;0,EA_Tabelle!$AC170,EA_Tabelle!$W170))</f>
        <v>0</v>
      </c>
      <c r="AU170" s="91">
        <f>IF(EA_Tabelle!$AI170="Ja",EA_Tabelle!$AO170,IF(EA_Tabelle!$AF170&lt;&gt;0,EA_Tabelle!$AF170,EA_Tabelle!$X170))</f>
        <v>0</v>
      </c>
    </row>
    <row r="171" spans="1:47" s="81" customFormat="1" ht="25" customHeight="1" x14ac:dyDescent="0.3">
      <c r="A171" s="89" t="str">
        <f t="shared" si="32"/>
        <v>0_151</v>
      </c>
      <c r="B171" s="78">
        <f t="shared" si="33"/>
        <v>0</v>
      </c>
      <c r="C171" s="78">
        <f>IF(EA_Tabelle!$B670="","",COUNTIF($B$20:B170,EA_Tabelle!$B670)+1)</f>
        <v>151</v>
      </c>
      <c r="D171" s="77">
        <f t="shared" si="34"/>
        <v>0</v>
      </c>
      <c r="E171" s="77" t="e">
        <f>INDEX(Lieferanten[L_ID],MATCH(EA_Tabelle!$M171,Lieferanten[Lieferantenbezeichnung],0))</f>
        <v>#N/A</v>
      </c>
      <c r="F171" s="79">
        <f t="shared" si="35"/>
        <v>0</v>
      </c>
      <c r="G171" s="79" t="str">
        <f>IF(EA_Tabelle!$L171="","",(INDEX(BT[Ressort],MATCH(EA_Tabelle!$L171,BT[Bedarfsträger],0))))</f>
        <v/>
      </c>
      <c r="H171" s="80" t="str">
        <f>IF(EA_Tabelle!$L171="","",(INDEX(BT[BT_ID],MATCH(EA_Tabelle!$L171,BT[Bedarfsträger],0))))</f>
        <v/>
      </c>
      <c r="I171" s="82">
        <f t="shared" si="36"/>
        <v>0</v>
      </c>
      <c r="J171" s="82">
        <f t="shared" si="37"/>
        <v>0</v>
      </c>
      <c r="K171" s="83">
        <f t="shared" si="38"/>
        <v>0</v>
      </c>
      <c r="L171" s="44"/>
      <c r="M171" s="46"/>
      <c r="N171" s="208"/>
      <c r="O171" s="44"/>
      <c r="P171" s="43"/>
      <c r="Q171" s="206"/>
      <c r="R171" s="44"/>
      <c r="S171" s="90"/>
      <c r="T171" s="46"/>
      <c r="U171" s="210"/>
      <c r="V171" s="43"/>
      <c r="W171" s="186">
        <f>IFERROR(U171*INDEX(Preisstufen[Netto],MATCH(EA_Tabelle!T171,Preisstufen[Preisstufe],0)),0)</f>
        <v>0</v>
      </c>
      <c r="X171" s="186">
        <f t="shared" si="43"/>
        <v>0</v>
      </c>
      <c r="Y171" s="47"/>
      <c r="Z171" s="211"/>
      <c r="AA171" s="212"/>
      <c r="AB171" s="193">
        <f t="shared" si="39"/>
        <v>0</v>
      </c>
      <c r="AC171" s="211">
        <f t="shared" si="40"/>
        <v>0</v>
      </c>
      <c r="AD171" s="88">
        <v>0.19</v>
      </c>
      <c r="AE171" s="195">
        <f t="shared" si="44"/>
        <v>0</v>
      </c>
      <c r="AF171" s="211">
        <f t="shared" si="45"/>
        <v>0</v>
      </c>
      <c r="AG171" s="50"/>
      <c r="AH171" s="43"/>
      <c r="AI171" s="46"/>
      <c r="AJ171" s="43"/>
      <c r="AK171" s="43"/>
      <c r="AL171" s="46"/>
      <c r="AM171" s="47"/>
      <c r="AN171" s="76">
        <f t="shared" si="41"/>
        <v>0</v>
      </c>
      <c r="AO171" s="76">
        <f t="shared" si="46"/>
        <v>0</v>
      </c>
      <c r="AP171" s="214"/>
      <c r="AQ171" s="76">
        <f t="shared" si="42"/>
        <v>0</v>
      </c>
      <c r="AR171" s="91">
        <f t="shared" si="47"/>
        <v>0</v>
      </c>
      <c r="AS171" s="184">
        <f>IF(EA_Tabelle!$AI171="Ja",EA_Tabelle!$AM171,IF(EA_Tabelle!$Y171&lt;&gt;"",EA_Tabelle!$Y171,EA_Tabelle!$U171))</f>
        <v>0</v>
      </c>
      <c r="AT171" s="76">
        <f>IF(EA_Tabelle!$AI171="Ja",EA_Tabelle!$AN171,IF(EA_Tabelle!$AC171&lt;&gt;0,EA_Tabelle!$AC171,EA_Tabelle!$W171))</f>
        <v>0</v>
      </c>
      <c r="AU171" s="91">
        <f>IF(EA_Tabelle!$AI171="Ja",EA_Tabelle!$AO171,IF(EA_Tabelle!$AF171&lt;&gt;0,EA_Tabelle!$AF171,EA_Tabelle!$X171))</f>
        <v>0</v>
      </c>
    </row>
    <row r="172" spans="1:47" s="81" customFormat="1" ht="25" customHeight="1" x14ac:dyDescent="0.3">
      <c r="A172" s="89" t="str">
        <f t="shared" si="32"/>
        <v>0_152</v>
      </c>
      <c r="B172" s="78">
        <f t="shared" si="33"/>
        <v>0</v>
      </c>
      <c r="C172" s="78">
        <f>IF(EA_Tabelle!$B671="","",COUNTIF($B$20:B171,EA_Tabelle!$B671)+1)</f>
        <v>152</v>
      </c>
      <c r="D172" s="77">
        <f t="shared" si="34"/>
        <v>0</v>
      </c>
      <c r="E172" s="77" t="e">
        <f>INDEX(Lieferanten[L_ID],MATCH(EA_Tabelle!$M172,Lieferanten[Lieferantenbezeichnung],0))</f>
        <v>#N/A</v>
      </c>
      <c r="F172" s="79">
        <f t="shared" si="35"/>
        <v>0</v>
      </c>
      <c r="G172" s="79" t="str">
        <f>IF(EA_Tabelle!$L172="","",(INDEX(BT[Ressort],MATCH(EA_Tabelle!$L172,BT[Bedarfsträger],0))))</f>
        <v/>
      </c>
      <c r="H172" s="80" t="str">
        <f>IF(EA_Tabelle!$L172="","",(INDEX(BT[BT_ID],MATCH(EA_Tabelle!$L172,BT[Bedarfsträger],0))))</f>
        <v/>
      </c>
      <c r="I172" s="82">
        <f t="shared" si="36"/>
        <v>0</v>
      </c>
      <c r="J172" s="82">
        <f t="shared" si="37"/>
        <v>0</v>
      </c>
      <c r="K172" s="83">
        <f t="shared" si="38"/>
        <v>0</v>
      </c>
      <c r="L172" s="44"/>
      <c r="M172" s="46"/>
      <c r="N172" s="208"/>
      <c r="O172" s="44"/>
      <c r="P172" s="43"/>
      <c r="Q172" s="206"/>
      <c r="R172" s="44"/>
      <c r="S172" s="90"/>
      <c r="T172" s="46"/>
      <c r="U172" s="210"/>
      <c r="V172" s="43"/>
      <c r="W172" s="186">
        <f>IFERROR(U172*INDEX(Preisstufen[Netto],MATCH(EA_Tabelle!T172,Preisstufen[Preisstufe],0)),0)</f>
        <v>0</v>
      </c>
      <c r="X172" s="186">
        <f t="shared" si="43"/>
        <v>0</v>
      </c>
      <c r="Y172" s="47"/>
      <c r="Z172" s="211"/>
      <c r="AA172" s="212"/>
      <c r="AB172" s="193">
        <f t="shared" si="39"/>
        <v>0</v>
      </c>
      <c r="AC172" s="211">
        <f t="shared" si="40"/>
        <v>0</v>
      </c>
      <c r="AD172" s="88">
        <v>0.19</v>
      </c>
      <c r="AE172" s="195">
        <f t="shared" si="44"/>
        <v>0</v>
      </c>
      <c r="AF172" s="211">
        <f t="shared" si="45"/>
        <v>0</v>
      </c>
      <c r="AG172" s="50"/>
      <c r="AH172" s="43"/>
      <c r="AI172" s="46"/>
      <c r="AJ172" s="43"/>
      <c r="AK172" s="43"/>
      <c r="AL172" s="46"/>
      <c r="AM172" s="47"/>
      <c r="AN172" s="76">
        <f t="shared" si="41"/>
        <v>0</v>
      </c>
      <c r="AO172" s="76">
        <f t="shared" si="46"/>
        <v>0</v>
      </c>
      <c r="AP172" s="214"/>
      <c r="AQ172" s="76">
        <f t="shared" si="42"/>
        <v>0</v>
      </c>
      <c r="AR172" s="91">
        <f t="shared" si="47"/>
        <v>0</v>
      </c>
      <c r="AS172" s="184">
        <f>IF(EA_Tabelle!$AI172="Ja",EA_Tabelle!$AM172,IF(EA_Tabelle!$Y172&lt;&gt;"",EA_Tabelle!$Y172,EA_Tabelle!$U172))</f>
        <v>0</v>
      </c>
      <c r="AT172" s="76">
        <f>IF(EA_Tabelle!$AI172="Ja",EA_Tabelle!$AN172,IF(EA_Tabelle!$AC172&lt;&gt;0,EA_Tabelle!$AC172,EA_Tabelle!$W172))</f>
        <v>0</v>
      </c>
      <c r="AU172" s="91">
        <f>IF(EA_Tabelle!$AI172="Ja",EA_Tabelle!$AO172,IF(EA_Tabelle!$AF172&lt;&gt;0,EA_Tabelle!$AF172,EA_Tabelle!$X172))</f>
        <v>0</v>
      </c>
    </row>
    <row r="173" spans="1:47" s="81" customFormat="1" ht="25" customHeight="1" x14ac:dyDescent="0.3">
      <c r="A173" s="89" t="str">
        <f t="shared" si="32"/>
        <v>0_153</v>
      </c>
      <c r="B173" s="78">
        <f t="shared" si="33"/>
        <v>0</v>
      </c>
      <c r="C173" s="78">
        <f>IF(EA_Tabelle!$B418="","",COUNTIF($B$20:B172,EA_Tabelle!$B418)+1)</f>
        <v>153</v>
      </c>
      <c r="D173" s="77">
        <f t="shared" si="34"/>
        <v>0</v>
      </c>
      <c r="E173" s="77" t="e">
        <f>INDEX(Lieferanten[L_ID],MATCH(EA_Tabelle!$M173,Lieferanten[Lieferantenbezeichnung],0))</f>
        <v>#N/A</v>
      </c>
      <c r="F173" s="79">
        <f t="shared" si="35"/>
        <v>0</v>
      </c>
      <c r="G173" s="79" t="str">
        <f>IF(EA_Tabelle!$L173="","",(INDEX(BT[Ressort],MATCH(EA_Tabelle!$L173,BT[Bedarfsträger],0))))</f>
        <v/>
      </c>
      <c r="H173" s="80" t="str">
        <f>IF(EA_Tabelle!$L173="","",(INDEX(BT[BT_ID],MATCH(EA_Tabelle!$L173,BT[Bedarfsträger],0))))</f>
        <v/>
      </c>
      <c r="I173" s="82">
        <f t="shared" si="36"/>
        <v>0</v>
      </c>
      <c r="J173" s="82">
        <f t="shared" si="37"/>
        <v>0</v>
      </c>
      <c r="K173" s="83">
        <f t="shared" si="38"/>
        <v>0</v>
      </c>
      <c r="L173" s="44"/>
      <c r="M173" s="46"/>
      <c r="N173" s="208"/>
      <c r="O173" s="44"/>
      <c r="P173" s="43"/>
      <c r="Q173" s="206"/>
      <c r="R173" s="44"/>
      <c r="S173" s="90"/>
      <c r="T173" s="46"/>
      <c r="U173" s="210"/>
      <c r="V173" s="43"/>
      <c r="W173" s="186">
        <f>IFERROR(U173*INDEX(Preisstufen[Netto],MATCH(EA_Tabelle!T173,Preisstufen[Preisstufe],0)),0)</f>
        <v>0</v>
      </c>
      <c r="X173" s="186">
        <f t="shared" si="43"/>
        <v>0</v>
      </c>
      <c r="Y173" s="47"/>
      <c r="Z173" s="211"/>
      <c r="AA173" s="212"/>
      <c r="AB173" s="193">
        <f t="shared" si="39"/>
        <v>0</v>
      </c>
      <c r="AC173" s="211">
        <f t="shared" si="40"/>
        <v>0</v>
      </c>
      <c r="AD173" s="88">
        <v>0.19</v>
      </c>
      <c r="AE173" s="195">
        <f t="shared" si="44"/>
        <v>0</v>
      </c>
      <c r="AF173" s="211">
        <f t="shared" si="45"/>
        <v>0</v>
      </c>
      <c r="AG173" s="50"/>
      <c r="AH173" s="43"/>
      <c r="AI173" s="46"/>
      <c r="AJ173" s="43"/>
      <c r="AK173" s="43"/>
      <c r="AL173" s="46"/>
      <c r="AM173" s="47"/>
      <c r="AN173" s="76">
        <f t="shared" si="41"/>
        <v>0</v>
      </c>
      <c r="AO173" s="76">
        <f t="shared" si="46"/>
        <v>0</v>
      </c>
      <c r="AP173" s="214"/>
      <c r="AQ173" s="76">
        <f t="shared" si="42"/>
        <v>0</v>
      </c>
      <c r="AR173" s="91">
        <f t="shared" si="47"/>
        <v>0</v>
      </c>
      <c r="AS173" s="184">
        <f>IF(EA_Tabelle!$AI173="Ja",EA_Tabelle!$AM173,IF(EA_Tabelle!$Y173&lt;&gt;"",EA_Tabelle!$Y173,EA_Tabelle!$U173))</f>
        <v>0</v>
      </c>
      <c r="AT173" s="76">
        <f>IF(EA_Tabelle!$AI173="Ja",EA_Tabelle!$AN173,IF(EA_Tabelle!$AC173&lt;&gt;0,EA_Tabelle!$AC173,EA_Tabelle!$W173))</f>
        <v>0</v>
      </c>
      <c r="AU173" s="91">
        <f>IF(EA_Tabelle!$AI173="Ja",EA_Tabelle!$AO173,IF(EA_Tabelle!$AF173&lt;&gt;0,EA_Tabelle!$AF173,EA_Tabelle!$X173))</f>
        <v>0</v>
      </c>
    </row>
    <row r="174" spans="1:47" s="81" customFormat="1" ht="25" customHeight="1" x14ac:dyDescent="0.3">
      <c r="A174" s="89" t="str">
        <f t="shared" si="32"/>
        <v>0_154</v>
      </c>
      <c r="B174" s="78">
        <f t="shared" si="33"/>
        <v>0</v>
      </c>
      <c r="C174" s="78">
        <f>IF(EA_Tabelle!$B714="","",COUNTIF($B$20:B173,EA_Tabelle!$B714)+1)</f>
        <v>154</v>
      </c>
      <c r="D174" s="77">
        <f t="shared" si="34"/>
        <v>0</v>
      </c>
      <c r="E174" s="77" t="e">
        <f>INDEX(Lieferanten[L_ID],MATCH(EA_Tabelle!$M174,Lieferanten[Lieferantenbezeichnung],0))</f>
        <v>#N/A</v>
      </c>
      <c r="F174" s="79">
        <f t="shared" si="35"/>
        <v>0</v>
      </c>
      <c r="G174" s="79" t="str">
        <f>IF(EA_Tabelle!$L174="","",(INDEX(BT[Ressort],MATCH(EA_Tabelle!$L174,BT[Bedarfsträger],0))))</f>
        <v/>
      </c>
      <c r="H174" s="80" t="str">
        <f>IF(EA_Tabelle!$L174="","",(INDEX(BT[BT_ID],MATCH(EA_Tabelle!$L174,BT[Bedarfsträger],0))))</f>
        <v/>
      </c>
      <c r="I174" s="82">
        <f t="shared" si="36"/>
        <v>0</v>
      </c>
      <c r="J174" s="82">
        <f t="shared" si="37"/>
        <v>0</v>
      </c>
      <c r="K174" s="83">
        <f t="shared" si="38"/>
        <v>0</v>
      </c>
      <c r="L174" s="44"/>
      <c r="M174" s="46"/>
      <c r="N174" s="208"/>
      <c r="O174" s="44"/>
      <c r="P174" s="43"/>
      <c r="Q174" s="206"/>
      <c r="R174" s="44"/>
      <c r="S174" s="90"/>
      <c r="T174" s="46"/>
      <c r="U174" s="210"/>
      <c r="V174" s="43"/>
      <c r="W174" s="186">
        <f>IFERROR(U174*INDEX(Preisstufen[Netto],MATCH(EA_Tabelle!T174,Preisstufen[Preisstufe],0)),0)</f>
        <v>0</v>
      </c>
      <c r="X174" s="186">
        <f t="shared" si="43"/>
        <v>0</v>
      </c>
      <c r="Y174" s="47"/>
      <c r="Z174" s="211"/>
      <c r="AA174" s="212"/>
      <c r="AB174" s="193">
        <f t="shared" si="39"/>
        <v>0</v>
      </c>
      <c r="AC174" s="211">
        <f t="shared" si="40"/>
        <v>0</v>
      </c>
      <c r="AD174" s="88">
        <v>0.19</v>
      </c>
      <c r="AE174" s="195">
        <f t="shared" si="44"/>
        <v>0</v>
      </c>
      <c r="AF174" s="211">
        <f t="shared" si="45"/>
        <v>0</v>
      </c>
      <c r="AG174" s="50"/>
      <c r="AH174" s="43"/>
      <c r="AI174" s="46"/>
      <c r="AJ174" s="43"/>
      <c r="AK174" s="43"/>
      <c r="AL174" s="46"/>
      <c r="AM174" s="47"/>
      <c r="AN174" s="76">
        <f t="shared" si="41"/>
        <v>0</v>
      </c>
      <c r="AO174" s="76">
        <f t="shared" si="46"/>
        <v>0</v>
      </c>
      <c r="AP174" s="214"/>
      <c r="AQ174" s="76">
        <f t="shared" si="42"/>
        <v>0</v>
      </c>
      <c r="AR174" s="91">
        <f t="shared" si="47"/>
        <v>0</v>
      </c>
      <c r="AS174" s="184">
        <f>IF(EA_Tabelle!$AI174="Ja",EA_Tabelle!$AM174,IF(EA_Tabelle!$Y174&lt;&gt;"",EA_Tabelle!$Y174,EA_Tabelle!$U174))</f>
        <v>0</v>
      </c>
      <c r="AT174" s="76">
        <f>IF(EA_Tabelle!$AI174="Ja",EA_Tabelle!$AN174,IF(EA_Tabelle!$AC174&lt;&gt;0,EA_Tabelle!$AC174,EA_Tabelle!$W174))</f>
        <v>0</v>
      </c>
      <c r="AU174" s="91">
        <f>IF(EA_Tabelle!$AI174="Ja",EA_Tabelle!$AO174,IF(EA_Tabelle!$AF174&lt;&gt;0,EA_Tabelle!$AF174,EA_Tabelle!$X174))</f>
        <v>0</v>
      </c>
    </row>
    <row r="175" spans="1:47" s="81" customFormat="1" ht="25" customHeight="1" x14ac:dyDescent="0.3">
      <c r="A175" s="89" t="str">
        <f t="shared" si="32"/>
        <v>0_155</v>
      </c>
      <c r="B175" s="78">
        <f t="shared" si="33"/>
        <v>0</v>
      </c>
      <c r="C175" s="78">
        <f>IF(EA_Tabelle!$B503="","",COUNTIF($B$20:B174,EA_Tabelle!$B503)+1)</f>
        <v>155</v>
      </c>
      <c r="D175" s="77">
        <f t="shared" si="34"/>
        <v>0</v>
      </c>
      <c r="E175" s="77" t="e">
        <f>INDEX(Lieferanten[L_ID],MATCH(EA_Tabelle!$M175,Lieferanten[Lieferantenbezeichnung],0))</f>
        <v>#N/A</v>
      </c>
      <c r="F175" s="79">
        <f t="shared" si="35"/>
        <v>0</v>
      </c>
      <c r="G175" s="79" t="str">
        <f>IF(EA_Tabelle!$L175="","",(INDEX(BT[Ressort],MATCH(EA_Tabelle!$L175,BT[Bedarfsträger],0))))</f>
        <v/>
      </c>
      <c r="H175" s="80" t="str">
        <f>IF(EA_Tabelle!$L175="","",(INDEX(BT[BT_ID],MATCH(EA_Tabelle!$L175,BT[Bedarfsträger],0))))</f>
        <v/>
      </c>
      <c r="I175" s="82">
        <f t="shared" si="36"/>
        <v>0</v>
      </c>
      <c r="J175" s="82">
        <f t="shared" si="37"/>
        <v>0</v>
      </c>
      <c r="K175" s="83">
        <f t="shared" si="38"/>
        <v>0</v>
      </c>
      <c r="L175" s="44"/>
      <c r="M175" s="46"/>
      <c r="N175" s="208"/>
      <c r="O175" s="44"/>
      <c r="P175" s="43"/>
      <c r="Q175" s="206"/>
      <c r="R175" s="44"/>
      <c r="S175" s="90"/>
      <c r="T175" s="46"/>
      <c r="U175" s="210"/>
      <c r="V175" s="43"/>
      <c r="W175" s="186">
        <f>IFERROR(U175*INDEX(Preisstufen[Netto],MATCH(EA_Tabelle!T175,Preisstufen[Preisstufe],0)),0)</f>
        <v>0</v>
      </c>
      <c r="X175" s="186">
        <f t="shared" si="43"/>
        <v>0</v>
      </c>
      <c r="Y175" s="47"/>
      <c r="Z175" s="211"/>
      <c r="AA175" s="212"/>
      <c r="AB175" s="193">
        <f t="shared" si="39"/>
        <v>0</v>
      </c>
      <c r="AC175" s="211">
        <f t="shared" si="40"/>
        <v>0</v>
      </c>
      <c r="AD175" s="88">
        <v>0.19</v>
      </c>
      <c r="AE175" s="195">
        <f t="shared" si="44"/>
        <v>0</v>
      </c>
      <c r="AF175" s="211">
        <f t="shared" si="45"/>
        <v>0</v>
      </c>
      <c r="AG175" s="50"/>
      <c r="AH175" s="43"/>
      <c r="AI175" s="46"/>
      <c r="AJ175" s="43"/>
      <c r="AK175" s="43"/>
      <c r="AL175" s="46"/>
      <c r="AM175" s="47"/>
      <c r="AN175" s="76">
        <f t="shared" si="41"/>
        <v>0</v>
      </c>
      <c r="AO175" s="76">
        <f t="shared" si="46"/>
        <v>0</v>
      </c>
      <c r="AP175" s="214"/>
      <c r="AQ175" s="76">
        <f t="shared" si="42"/>
        <v>0</v>
      </c>
      <c r="AR175" s="91">
        <f t="shared" si="47"/>
        <v>0</v>
      </c>
      <c r="AS175" s="184">
        <f>IF(EA_Tabelle!$AI175="Ja",EA_Tabelle!$AM175,IF(EA_Tabelle!$Y175&lt;&gt;"",EA_Tabelle!$Y175,EA_Tabelle!$U175))</f>
        <v>0</v>
      </c>
      <c r="AT175" s="76">
        <f>IF(EA_Tabelle!$AI175="Ja",EA_Tabelle!$AN175,IF(EA_Tabelle!$AC175&lt;&gt;0,EA_Tabelle!$AC175,EA_Tabelle!$W175))</f>
        <v>0</v>
      </c>
      <c r="AU175" s="91">
        <f>IF(EA_Tabelle!$AI175="Ja",EA_Tabelle!$AO175,IF(EA_Tabelle!$AF175&lt;&gt;0,EA_Tabelle!$AF175,EA_Tabelle!$X175))</f>
        <v>0</v>
      </c>
    </row>
    <row r="176" spans="1:47" s="81" customFormat="1" ht="25" customHeight="1" x14ac:dyDescent="0.3">
      <c r="A176" s="89" t="str">
        <f t="shared" si="32"/>
        <v>0_156</v>
      </c>
      <c r="B176" s="78">
        <f t="shared" si="33"/>
        <v>0</v>
      </c>
      <c r="C176" s="78">
        <f>IF(EA_Tabelle!$B540="","",COUNTIF($B$20:B175,EA_Tabelle!$B540)+1)</f>
        <v>156</v>
      </c>
      <c r="D176" s="77">
        <f t="shared" si="34"/>
        <v>0</v>
      </c>
      <c r="E176" s="77" t="e">
        <f>INDEX(Lieferanten[L_ID],MATCH(EA_Tabelle!$M176,Lieferanten[Lieferantenbezeichnung],0))</f>
        <v>#N/A</v>
      </c>
      <c r="F176" s="79">
        <f t="shared" si="35"/>
        <v>0</v>
      </c>
      <c r="G176" s="79" t="str">
        <f>IF(EA_Tabelle!$L176="","",(INDEX(BT[Ressort],MATCH(EA_Tabelle!$L176,BT[Bedarfsträger],0))))</f>
        <v/>
      </c>
      <c r="H176" s="80" t="str">
        <f>IF(EA_Tabelle!$L176="","",(INDEX(BT[BT_ID],MATCH(EA_Tabelle!$L176,BT[Bedarfsträger],0))))</f>
        <v/>
      </c>
      <c r="I176" s="82">
        <f t="shared" si="36"/>
        <v>0</v>
      </c>
      <c r="J176" s="82">
        <f t="shared" si="37"/>
        <v>0</v>
      </c>
      <c r="K176" s="83">
        <f t="shared" si="38"/>
        <v>0</v>
      </c>
      <c r="L176" s="44"/>
      <c r="M176" s="46"/>
      <c r="N176" s="208"/>
      <c r="O176" s="44"/>
      <c r="P176" s="43"/>
      <c r="Q176" s="206"/>
      <c r="R176" s="44"/>
      <c r="S176" s="90"/>
      <c r="T176" s="46"/>
      <c r="U176" s="210"/>
      <c r="V176" s="43"/>
      <c r="W176" s="186">
        <f>IFERROR(U176*INDEX(Preisstufen[Netto],MATCH(EA_Tabelle!T176,Preisstufen[Preisstufe],0)),0)</f>
        <v>0</v>
      </c>
      <c r="X176" s="186">
        <f t="shared" si="43"/>
        <v>0</v>
      </c>
      <c r="Y176" s="47"/>
      <c r="Z176" s="211"/>
      <c r="AA176" s="212"/>
      <c r="AB176" s="193">
        <f t="shared" si="39"/>
        <v>0</v>
      </c>
      <c r="AC176" s="211">
        <f t="shared" si="40"/>
        <v>0</v>
      </c>
      <c r="AD176" s="88">
        <v>0.19</v>
      </c>
      <c r="AE176" s="195">
        <f t="shared" si="44"/>
        <v>0</v>
      </c>
      <c r="AF176" s="211">
        <f t="shared" si="45"/>
        <v>0</v>
      </c>
      <c r="AG176" s="50"/>
      <c r="AH176" s="43"/>
      <c r="AI176" s="46"/>
      <c r="AJ176" s="43"/>
      <c r="AK176" s="43"/>
      <c r="AL176" s="46"/>
      <c r="AM176" s="47"/>
      <c r="AN176" s="76">
        <f t="shared" si="41"/>
        <v>0</v>
      </c>
      <c r="AO176" s="76">
        <f t="shared" si="46"/>
        <v>0</v>
      </c>
      <c r="AP176" s="214"/>
      <c r="AQ176" s="76">
        <f t="shared" si="42"/>
        <v>0</v>
      </c>
      <c r="AR176" s="91">
        <f t="shared" si="47"/>
        <v>0</v>
      </c>
      <c r="AS176" s="184">
        <f>IF(EA_Tabelle!$AI176="Ja",EA_Tabelle!$AM176,IF(EA_Tabelle!$Y176&lt;&gt;"",EA_Tabelle!$Y176,EA_Tabelle!$U176))</f>
        <v>0</v>
      </c>
      <c r="AT176" s="76">
        <f>IF(EA_Tabelle!$AI176="Ja",EA_Tabelle!$AN176,IF(EA_Tabelle!$AC176&lt;&gt;0,EA_Tabelle!$AC176,EA_Tabelle!$W176))</f>
        <v>0</v>
      </c>
      <c r="AU176" s="91">
        <f>IF(EA_Tabelle!$AI176="Ja",EA_Tabelle!$AO176,IF(EA_Tabelle!$AF176&lt;&gt;0,EA_Tabelle!$AF176,EA_Tabelle!$X176))</f>
        <v>0</v>
      </c>
    </row>
    <row r="177" spans="1:47" s="81" customFormat="1" ht="25" customHeight="1" x14ac:dyDescent="0.3">
      <c r="A177" s="89" t="str">
        <f t="shared" si="32"/>
        <v>0_157</v>
      </c>
      <c r="B177" s="78">
        <f t="shared" si="33"/>
        <v>0</v>
      </c>
      <c r="C177" s="78">
        <f>IF(EA_Tabelle!$B263="","",COUNTIF($B$20:B176,EA_Tabelle!$B263)+1)</f>
        <v>157</v>
      </c>
      <c r="D177" s="77">
        <f t="shared" si="34"/>
        <v>0</v>
      </c>
      <c r="E177" s="77" t="e">
        <f>INDEX(Lieferanten[L_ID],MATCH(EA_Tabelle!$M177,Lieferanten[Lieferantenbezeichnung],0))</f>
        <v>#N/A</v>
      </c>
      <c r="F177" s="79">
        <f t="shared" si="35"/>
        <v>0</v>
      </c>
      <c r="G177" s="79" t="str">
        <f>IF(EA_Tabelle!$L177="","",(INDEX(BT[Ressort],MATCH(EA_Tabelle!$L177,BT[Bedarfsträger],0))))</f>
        <v/>
      </c>
      <c r="H177" s="80" t="str">
        <f>IF(EA_Tabelle!$L177="","",(INDEX(BT[BT_ID],MATCH(EA_Tabelle!$L177,BT[Bedarfsträger],0))))</f>
        <v/>
      </c>
      <c r="I177" s="82">
        <f t="shared" si="36"/>
        <v>0</v>
      </c>
      <c r="J177" s="82">
        <f t="shared" si="37"/>
        <v>0</v>
      </c>
      <c r="K177" s="83">
        <f t="shared" si="38"/>
        <v>0</v>
      </c>
      <c r="L177" s="44"/>
      <c r="M177" s="46"/>
      <c r="N177" s="208"/>
      <c r="O177" s="44"/>
      <c r="P177" s="43"/>
      <c r="Q177" s="206"/>
      <c r="R177" s="44"/>
      <c r="S177" s="90"/>
      <c r="T177" s="46"/>
      <c r="U177" s="210"/>
      <c r="V177" s="43"/>
      <c r="W177" s="186">
        <f>IFERROR(U177*INDEX(Preisstufen[Netto],MATCH(EA_Tabelle!T177,Preisstufen[Preisstufe],0)),0)</f>
        <v>0</v>
      </c>
      <c r="X177" s="186">
        <f t="shared" si="43"/>
        <v>0</v>
      </c>
      <c r="Y177" s="47"/>
      <c r="Z177" s="211"/>
      <c r="AA177" s="212"/>
      <c r="AB177" s="193">
        <f t="shared" si="39"/>
        <v>0</v>
      </c>
      <c r="AC177" s="211">
        <f t="shared" si="40"/>
        <v>0</v>
      </c>
      <c r="AD177" s="88">
        <v>0.19</v>
      </c>
      <c r="AE177" s="195">
        <f t="shared" si="44"/>
        <v>0</v>
      </c>
      <c r="AF177" s="211">
        <f t="shared" si="45"/>
        <v>0</v>
      </c>
      <c r="AG177" s="50"/>
      <c r="AH177" s="43"/>
      <c r="AI177" s="46"/>
      <c r="AJ177" s="43"/>
      <c r="AK177" s="43"/>
      <c r="AL177" s="46"/>
      <c r="AM177" s="47"/>
      <c r="AN177" s="76">
        <f t="shared" si="41"/>
        <v>0</v>
      </c>
      <c r="AO177" s="76">
        <f t="shared" si="46"/>
        <v>0</v>
      </c>
      <c r="AP177" s="214"/>
      <c r="AQ177" s="76">
        <f t="shared" si="42"/>
        <v>0</v>
      </c>
      <c r="AR177" s="91">
        <f t="shared" si="47"/>
        <v>0</v>
      </c>
      <c r="AS177" s="184">
        <f>IF(EA_Tabelle!$AI177="Ja",EA_Tabelle!$AM177,IF(EA_Tabelle!$Y177&lt;&gt;"",EA_Tabelle!$Y177,EA_Tabelle!$U177))</f>
        <v>0</v>
      </c>
      <c r="AT177" s="76">
        <f>IF(EA_Tabelle!$AI177="Ja",EA_Tabelle!$AN177,IF(EA_Tabelle!$AC177&lt;&gt;0,EA_Tabelle!$AC177,EA_Tabelle!$W177))</f>
        <v>0</v>
      </c>
      <c r="AU177" s="91">
        <f>IF(EA_Tabelle!$AI177="Ja",EA_Tabelle!$AO177,IF(EA_Tabelle!$AF177&lt;&gt;0,EA_Tabelle!$AF177,EA_Tabelle!$X177))</f>
        <v>0</v>
      </c>
    </row>
    <row r="178" spans="1:47" s="81" customFormat="1" ht="25" customHeight="1" x14ac:dyDescent="0.3">
      <c r="A178" s="89" t="str">
        <f t="shared" si="32"/>
        <v>0_158</v>
      </c>
      <c r="B178" s="78">
        <f t="shared" si="33"/>
        <v>0</v>
      </c>
      <c r="C178" s="78">
        <f>IF(EA_Tabelle!$B253="","",COUNTIF($B$20:B177,EA_Tabelle!$B253)+1)</f>
        <v>158</v>
      </c>
      <c r="D178" s="77">
        <f t="shared" si="34"/>
        <v>0</v>
      </c>
      <c r="E178" s="77" t="e">
        <f>INDEX(Lieferanten[L_ID],MATCH(EA_Tabelle!$M178,Lieferanten[Lieferantenbezeichnung],0))</f>
        <v>#N/A</v>
      </c>
      <c r="F178" s="79">
        <f t="shared" si="35"/>
        <v>0</v>
      </c>
      <c r="G178" s="79" t="str">
        <f>IF(EA_Tabelle!$L178="","",(INDEX(BT[Ressort],MATCH(EA_Tabelle!$L178,BT[Bedarfsträger],0))))</f>
        <v/>
      </c>
      <c r="H178" s="80" t="str">
        <f>IF(EA_Tabelle!$L178="","",(INDEX(BT[BT_ID],MATCH(EA_Tabelle!$L178,BT[Bedarfsträger],0))))</f>
        <v/>
      </c>
      <c r="I178" s="82">
        <f t="shared" si="36"/>
        <v>0</v>
      </c>
      <c r="J178" s="82">
        <f t="shared" si="37"/>
        <v>0</v>
      </c>
      <c r="K178" s="83">
        <f t="shared" si="38"/>
        <v>0</v>
      </c>
      <c r="L178" s="44"/>
      <c r="M178" s="46"/>
      <c r="N178" s="208"/>
      <c r="O178" s="44"/>
      <c r="P178" s="43"/>
      <c r="Q178" s="206"/>
      <c r="R178" s="44"/>
      <c r="S178" s="90"/>
      <c r="T178" s="46"/>
      <c r="U178" s="210"/>
      <c r="V178" s="43"/>
      <c r="W178" s="186">
        <f>IFERROR(U178*INDEX(Preisstufen[Netto],MATCH(EA_Tabelle!T178,Preisstufen[Preisstufe],0)),0)</f>
        <v>0</v>
      </c>
      <c r="X178" s="186">
        <f t="shared" si="43"/>
        <v>0</v>
      </c>
      <c r="Y178" s="47"/>
      <c r="Z178" s="211"/>
      <c r="AA178" s="212"/>
      <c r="AB178" s="193">
        <f t="shared" si="39"/>
        <v>0</v>
      </c>
      <c r="AC178" s="211">
        <f t="shared" si="40"/>
        <v>0</v>
      </c>
      <c r="AD178" s="88">
        <v>0.19</v>
      </c>
      <c r="AE178" s="195">
        <f t="shared" si="44"/>
        <v>0</v>
      </c>
      <c r="AF178" s="211">
        <f t="shared" si="45"/>
        <v>0</v>
      </c>
      <c r="AG178" s="50"/>
      <c r="AH178" s="43"/>
      <c r="AI178" s="46"/>
      <c r="AJ178" s="43"/>
      <c r="AK178" s="43"/>
      <c r="AL178" s="46"/>
      <c r="AM178" s="47"/>
      <c r="AN178" s="76">
        <f t="shared" si="41"/>
        <v>0</v>
      </c>
      <c r="AO178" s="76">
        <f t="shared" si="46"/>
        <v>0</v>
      </c>
      <c r="AP178" s="214"/>
      <c r="AQ178" s="76">
        <f t="shared" si="42"/>
        <v>0</v>
      </c>
      <c r="AR178" s="91">
        <f t="shared" si="47"/>
        <v>0</v>
      </c>
      <c r="AS178" s="184">
        <f>IF(EA_Tabelle!$AI178="Ja",EA_Tabelle!$AM178,IF(EA_Tabelle!$Y178&lt;&gt;"",EA_Tabelle!$Y178,EA_Tabelle!$U178))</f>
        <v>0</v>
      </c>
      <c r="AT178" s="76">
        <f>IF(EA_Tabelle!$AI178="Ja",EA_Tabelle!$AN178,IF(EA_Tabelle!$AC178&lt;&gt;0,EA_Tabelle!$AC178,EA_Tabelle!$W178))</f>
        <v>0</v>
      </c>
      <c r="AU178" s="91">
        <f>IF(EA_Tabelle!$AI178="Ja",EA_Tabelle!$AO178,IF(EA_Tabelle!$AF178&lt;&gt;0,EA_Tabelle!$AF178,EA_Tabelle!$X178))</f>
        <v>0</v>
      </c>
    </row>
    <row r="179" spans="1:47" s="81" customFormat="1" ht="25" customHeight="1" x14ac:dyDescent="0.3">
      <c r="A179" s="89" t="str">
        <f t="shared" si="32"/>
        <v>0_159</v>
      </c>
      <c r="B179" s="78">
        <f t="shared" si="33"/>
        <v>0</v>
      </c>
      <c r="C179" s="78">
        <f>IF(EA_Tabelle!$B269="","",COUNTIF($B$20:B178,EA_Tabelle!$B269)+1)</f>
        <v>159</v>
      </c>
      <c r="D179" s="77">
        <f t="shared" si="34"/>
        <v>0</v>
      </c>
      <c r="E179" s="77" t="e">
        <f>INDEX(Lieferanten[L_ID],MATCH(EA_Tabelle!$M179,Lieferanten[Lieferantenbezeichnung],0))</f>
        <v>#N/A</v>
      </c>
      <c r="F179" s="79">
        <f t="shared" si="35"/>
        <v>0</v>
      </c>
      <c r="G179" s="79" t="str">
        <f>IF(EA_Tabelle!$L179="","",(INDEX(BT[Ressort],MATCH(EA_Tabelle!$L179,BT[Bedarfsträger],0))))</f>
        <v/>
      </c>
      <c r="H179" s="80" t="str">
        <f>IF(EA_Tabelle!$L179="","",(INDEX(BT[BT_ID],MATCH(EA_Tabelle!$L179,BT[Bedarfsträger],0))))</f>
        <v/>
      </c>
      <c r="I179" s="82">
        <f t="shared" si="36"/>
        <v>0</v>
      </c>
      <c r="J179" s="82">
        <f t="shared" si="37"/>
        <v>0</v>
      </c>
      <c r="K179" s="83">
        <f t="shared" si="38"/>
        <v>0</v>
      </c>
      <c r="L179" s="44"/>
      <c r="M179" s="46"/>
      <c r="N179" s="208"/>
      <c r="O179" s="44"/>
      <c r="P179" s="43"/>
      <c r="Q179" s="206"/>
      <c r="R179" s="44"/>
      <c r="S179" s="90"/>
      <c r="T179" s="46"/>
      <c r="U179" s="210"/>
      <c r="V179" s="43"/>
      <c r="W179" s="186">
        <f>IFERROR(U179*INDEX(Preisstufen[Netto],MATCH(EA_Tabelle!T179,Preisstufen[Preisstufe],0)),0)</f>
        <v>0</v>
      </c>
      <c r="X179" s="186">
        <f t="shared" si="43"/>
        <v>0</v>
      </c>
      <c r="Y179" s="47"/>
      <c r="Z179" s="211"/>
      <c r="AA179" s="212"/>
      <c r="AB179" s="193">
        <f t="shared" si="39"/>
        <v>0</v>
      </c>
      <c r="AC179" s="211">
        <f t="shared" si="40"/>
        <v>0</v>
      </c>
      <c r="AD179" s="88">
        <v>0.19</v>
      </c>
      <c r="AE179" s="195">
        <f t="shared" si="44"/>
        <v>0</v>
      </c>
      <c r="AF179" s="211">
        <f t="shared" si="45"/>
        <v>0</v>
      </c>
      <c r="AG179" s="50"/>
      <c r="AH179" s="43"/>
      <c r="AI179" s="46"/>
      <c r="AJ179" s="43"/>
      <c r="AK179" s="43"/>
      <c r="AL179" s="46"/>
      <c r="AM179" s="47"/>
      <c r="AN179" s="76">
        <f t="shared" si="41"/>
        <v>0</v>
      </c>
      <c r="AO179" s="76">
        <f t="shared" si="46"/>
        <v>0</v>
      </c>
      <c r="AP179" s="214"/>
      <c r="AQ179" s="76">
        <f t="shared" si="42"/>
        <v>0</v>
      </c>
      <c r="AR179" s="91">
        <f t="shared" si="47"/>
        <v>0</v>
      </c>
      <c r="AS179" s="184">
        <f>IF(EA_Tabelle!$AI179="Ja",EA_Tabelle!$AM179,IF(EA_Tabelle!$Y179&lt;&gt;"",EA_Tabelle!$Y179,EA_Tabelle!$U179))</f>
        <v>0</v>
      </c>
      <c r="AT179" s="76">
        <f>IF(EA_Tabelle!$AI179="Ja",EA_Tabelle!$AN179,IF(EA_Tabelle!$AC179&lt;&gt;0,EA_Tabelle!$AC179,EA_Tabelle!$W179))</f>
        <v>0</v>
      </c>
      <c r="AU179" s="91">
        <f>IF(EA_Tabelle!$AI179="Ja",EA_Tabelle!$AO179,IF(EA_Tabelle!$AF179&lt;&gt;0,EA_Tabelle!$AF179,EA_Tabelle!$X179))</f>
        <v>0</v>
      </c>
    </row>
    <row r="180" spans="1:47" s="81" customFormat="1" ht="25" customHeight="1" x14ac:dyDescent="0.3">
      <c r="A180" s="89" t="str">
        <f t="shared" si="32"/>
        <v>0_160</v>
      </c>
      <c r="B180" s="78">
        <f t="shared" si="33"/>
        <v>0</v>
      </c>
      <c r="C180" s="78">
        <f>IF(EA_Tabelle!$B461="","",COUNTIF($B$20:B179,EA_Tabelle!$B461)+1)</f>
        <v>160</v>
      </c>
      <c r="D180" s="77">
        <f t="shared" si="34"/>
        <v>0</v>
      </c>
      <c r="E180" s="77" t="e">
        <f>INDEX(Lieferanten[L_ID],MATCH(EA_Tabelle!$M180,Lieferanten[Lieferantenbezeichnung],0))</f>
        <v>#N/A</v>
      </c>
      <c r="F180" s="79">
        <f t="shared" si="35"/>
        <v>0</v>
      </c>
      <c r="G180" s="79" t="str">
        <f>IF(EA_Tabelle!$L180="","",(INDEX(BT[Ressort],MATCH(EA_Tabelle!$L180,BT[Bedarfsträger],0))))</f>
        <v/>
      </c>
      <c r="H180" s="80" t="str">
        <f>IF(EA_Tabelle!$L180="","",(INDEX(BT[BT_ID],MATCH(EA_Tabelle!$L180,BT[Bedarfsträger],0))))</f>
        <v/>
      </c>
      <c r="I180" s="82">
        <f t="shared" si="36"/>
        <v>0</v>
      </c>
      <c r="J180" s="82">
        <f t="shared" si="37"/>
        <v>0</v>
      </c>
      <c r="K180" s="83">
        <f t="shared" si="38"/>
        <v>0</v>
      </c>
      <c r="L180" s="44"/>
      <c r="M180" s="46"/>
      <c r="N180" s="208"/>
      <c r="O180" s="44"/>
      <c r="P180" s="43"/>
      <c r="Q180" s="206"/>
      <c r="R180" s="44"/>
      <c r="S180" s="90"/>
      <c r="T180" s="46"/>
      <c r="U180" s="210"/>
      <c r="V180" s="43"/>
      <c r="W180" s="186">
        <f>IFERROR(U180*INDEX(Preisstufen[Netto],MATCH(EA_Tabelle!T180,Preisstufen[Preisstufe],0)),0)</f>
        <v>0</v>
      </c>
      <c r="X180" s="186">
        <f t="shared" si="43"/>
        <v>0</v>
      </c>
      <c r="Y180" s="47"/>
      <c r="Z180" s="211"/>
      <c r="AA180" s="212"/>
      <c r="AB180" s="193">
        <f t="shared" si="39"/>
        <v>0</v>
      </c>
      <c r="AC180" s="211">
        <f t="shared" si="40"/>
        <v>0</v>
      </c>
      <c r="AD180" s="88">
        <v>0.19</v>
      </c>
      <c r="AE180" s="195">
        <f t="shared" si="44"/>
        <v>0</v>
      </c>
      <c r="AF180" s="211">
        <f t="shared" si="45"/>
        <v>0</v>
      </c>
      <c r="AG180" s="50"/>
      <c r="AH180" s="43"/>
      <c r="AI180" s="46"/>
      <c r="AJ180" s="43"/>
      <c r="AK180" s="43"/>
      <c r="AL180" s="46"/>
      <c r="AM180" s="47"/>
      <c r="AN180" s="76">
        <f t="shared" si="41"/>
        <v>0</v>
      </c>
      <c r="AO180" s="76">
        <f t="shared" si="46"/>
        <v>0</v>
      </c>
      <c r="AP180" s="214"/>
      <c r="AQ180" s="76">
        <f t="shared" si="42"/>
        <v>0</v>
      </c>
      <c r="AR180" s="91">
        <f t="shared" si="47"/>
        <v>0</v>
      </c>
      <c r="AS180" s="184">
        <f>IF(EA_Tabelle!$AI180="Ja",EA_Tabelle!$AM180,IF(EA_Tabelle!$Y180&lt;&gt;"",EA_Tabelle!$Y180,EA_Tabelle!$U180))</f>
        <v>0</v>
      </c>
      <c r="AT180" s="76">
        <f>IF(EA_Tabelle!$AI180="Ja",EA_Tabelle!$AN180,IF(EA_Tabelle!$AC180&lt;&gt;0,EA_Tabelle!$AC180,EA_Tabelle!$W180))</f>
        <v>0</v>
      </c>
      <c r="AU180" s="91">
        <f>IF(EA_Tabelle!$AI180="Ja",EA_Tabelle!$AO180,IF(EA_Tabelle!$AF180&lt;&gt;0,EA_Tabelle!$AF180,EA_Tabelle!$X180))</f>
        <v>0</v>
      </c>
    </row>
    <row r="181" spans="1:47" s="81" customFormat="1" ht="25" customHeight="1" x14ac:dyDescent="0.3">
      <c r="A181" s="89" t="str">
        <f t="shared" si="32"/>
        <v>0_161</v>
      </c>
      <c r="B181" s="78">
        <f t="shared" si="33"/>
        <v>0</v>
      </c>
      <c r="C181" s="78">
        <f>IF(EA_Tabelle!$B624="","",COUNTIF($B$20:B180,EA_Tabelle!$B624)+1)</f>
        <v>161</v>
      </c>
      <c r="D181" s="77">
        <f t="shared" si="34"/>
        <v>0</v>
      </c>
      <c r="E181" s="77" t="e">
        <f>INDEX(Lieferanten[L_ID],MATCH(EA_Tabelle!$M181,Lieferanten[Lieferantenbezeichnung],0))</f>
        <v>#N/A</v>
      </c>
      <c r="F181" s="79">
        <f t="shared" si="35"/>
        <v>0</v>
      </c>
      <c r="G181" s="79" t="str">
        <f>IF(EA_Tabelle!$L181="","",(INDEX(BT[Ressort],MATCH(EA_Tabelle!$L181,BT[Bedarfsträger],0))))</f>
        <v/>
      </c>
      <c r="H181" s="80" t="str">
        <f>IF(EA_Tabelle!$L181="","",(INDEX(BT[BT_ID],MATCH(EA_Tabelle!$L181,BT[Bedarfsträger],0))))</f>
        <v/>
      </c>
      <c r="I181" s="82">
        <f t="shared" si="36"/>
        <v>0</v>
      </c>
      <c r="J181" s="82">
        <f t="shared" si="37"/>
        <v>0</v>
      </c>
      <c r="K181" s="83">
        <f t="shared" si="38"/>
        <v>0</v>
      </c>
      <c r="L181" s="44"/>
      <c r="M181" s="46"/>
      <c r="N181" s="208"/>
      <c r="O181" s="44"/>
      <c r="P181" s="43"/>
      <c r="Q181" s="206"/>
      <c r="R181" s="44"/>
      <c r="S181" s="90"/>
      <c r="T181" s="46"/>
      <c r="U181" s="210"/>
      <c r="V181" s="43"/>
      <c r="W181" s="186">
        <f>IFERROR(U181*INDEX(Preisstufen[Netto],MATCH(EA_Tabelle!T181,Preisstufen[Preisstufe],0)),0)</f>
        <v>0</v>
      </c>
      <c r="X181" s="186">
        <f t="shared" si="43"/>
        <v>0</v>
      </c>
      <c r="Y181" s="47"/>
      <c r="Z181" s="211"/>
      <c r="AA181" s="212"/>
      <c r="AB181" s="193">
        <f t="shared" si="39"/>
        <v>0</v>
      </c>
      <c r="AC181" s="211">
        <f t="shared" si="40"/>
        <v>0</v>
      </c>
      <c r="AD181" s="88">
        <v>0.19</v>
      </c>
      <c r="AE181" s="195">
        <f t="shared" si="44"/>
        <v>0</v>
      </c>
      <c r="AF181" s="211">
        <f t="shared" si="45"/>
        <v>0</v>
      </c>
      <c r="AG181" s="50"/>
      <c r="AH181" s="43"/>
      <c r="AI181" s="46"/>
      <c r="AJ181" s="43"/>
      <c r="AK181" s="43"/>
      <c r="AL181" s="46"/>
      <c r="AM181" s="47"/>
      <c r="AN181" s="76">
        <f t="shared" si="41"/>
        <v>0</v>
      </c>
      <c r="AO181" s="76">
        <f t="shared" si="46"/>
        <v>0</v>
      </c>
      <c r="AP181" s="214"/>
      <c r="AQ181" s="76">
        <f t="shared" si="42"/>
        <v>0</v>
      </c>
      <c r="AR181" s="91">
        <f t="shared" si="47"/>
        <v>0</v>
      </c>
      <c r="AS181" s="184">
        <f>IF(EA_Tabelle!$AI181="Ja",EA_Tabelle!$AM181,IF(EA_Tabelle!$Y181&lt;&gt;"",EA_Tabelle!$Y181,EA_Tabelle!$U181))</f>
        <v>0</v>
      </c>
      <c r="AT181" s="76">
        <f>IF(EA_Tabelle!$AI181="Ja",EA_Tabelle!$AN181,IF(EA_Tabelle!$AC181&lt;&gt;0,EA_Tabelle!$AC181,EA_Tabelle!$W181))</f>
        <v>0</v>
      </c>
      <c r="AU181" s="91">
        <f>IF(EA_Tabelle!$AI181="Ja",EA_Tabelle!$AO181,IF(EA_Tabelle!$AF181&lt;&gt;0,EA_Tabelle!$AF181,EA_Tabelle!$X181))</f>
        <v>0</v>
      </c>
    </row>
    <row r="182" spans="1:47" s="81" customFormat="1" ht="25" customHeight="1" x14ac:dyDescent="0.3">
      <c r="A182" s="89" t="str">
        <f t="shared" si="32"/>
        <v>0_162</v>
      </c>
      <c r="B182" s="78">
        <f t="shared" si="33"/>
        <v>0</v>
      </c>
      <c r="C182" s="78">
        <f>IF(EA_Tabelle!$B505="","",COUNTIF($B$20:B181,EA_Tabelle!$B505)+1)</f>
        <v>162</v>
      </c>
      <c r="D182" s="77">
        <f t="shared" si="34"/>
        <v>0</v>
      </c>
      <c r="E182" s="77" t="e">
        <f>INDEX(Lieferanten[L_ID],MATCH(EA_Tabelle!$M182,Lieferanten[Lieferantenbezeichnung],0))</f>
        <v>#N/A</v>
      </c>
      <c r="F182" s="79">
        <f t="shared" si="35"/>
        <v>0</v>
      </c>
      <c r="G182" s="79" t="str">
        <f>IF(EA_Tabelle!$L182="","",(INDEX(BT[Ressort],MATCH(EA_Tabelle!$L182,BT[Bedarfsträger],0))))</f>
        <v/>
      </c>
      <c r="H182" s="80" t="str">
        <f>IF(EA_Tabelle!$L182="","",(INDEX(BT[BT_ID],MATCH(EA_Tabelle!$L182,BT[Bedarfsträger],0))))</f>
        <v/>
      </c>
      <c r="I182" s="82">
        <f t="shared" si="36"/>
        <v>0</v>
      </c>
      <c r="J182" s="82">
        <f t="shared" si="37"/>
        <v>0</v>
      </c>
      <c r="K182" s="83">
        <f t="shared" si="38"/>
        <v>0</v>
      </c>
      <c r="L182" s="44"/>
      <c r="M182" s="46"/>
      <c r="N182" s="208"/>
      <c r="O182" s="44"/>
      <c r="P182" s="43"/>
      <c r="Q182" s="206"/>
      <c r="R182" s="44"/>
      <c r="S182" s="90"/>
      <c r="T182" s="46"/>
      <c r="U182" s="210"/>
      <c r="V182" s="43"/>
      <c r="W182" s="186">
        <f>IFERROR(U182*INDEX(Preisstufen[Netto],MATCH(EA_Tabelle!T182,Preisstufen[Preisstufe],0)),0)</f>
        <v>0</v>
      </c>
      <c r="X182" s="186">
        <f t="shared" si="43"/>
        <v>0</v>
      </c>
      <c r="Y182" s="47"/>
      <c r="Z182" s="211"/>
      <c r="AA182" s="212"/>
      <c r="AB182" s="193">
        <f t="shared" si="39"/>
        <v>0</v>
      </c>
      <c r="AC182" s="211">
        <f t="shared" si="40"/>
        <v>0</v>
      </c>
      <c r="AD182" s="88">
        <v>0.19</v>
      </c>
      <c r="AE182" s="195">
        <f t="shared" si="44"/>
        <v>0</v>
      </c>
      <c r="AF182" s="211">
        <f t="shared" si="45"/>
        <v>0</v>
      </c>
      <c r="AG182" s="50"/>
      <c r="AH182" s="43"/>
      <c r="AI182" s="46"/>
      <c r="AJ182" s="43"/>
      <c r="AK182" s="43"/>
      <c r="AL182" s="46"/>
      <c r="AM182" s="47"/>
      <c r="AN182" s="76">
        <f t="shared" si="41"/>
        <v>0</v>
      </c>
      <c r="AO182" s="76">
        <f t="shared" si="46"/>
        <v>0</v>
      </c>
      <c r="AP182" s="214"/>
      <c r="AQ182" s="76">
        <f t="shared" si="42"/>
        <v>0</v>
      </c>
      <c r="AR182" s="91">
        <f t="shared" si="47"/>
        <v>0</v>
      </c>
      <c r="AS182" s="184">
        <f>IF(EA_Tabelle!$AI182="Ja",EA_Tabelle!$AM182,IF(EA_Tabelle!$Y182&lt;&gt;"",EA_Tabelle!$Y182,EA_Tabelle!$U182))</f>
        <v>0</v>
      </c>
      <c r="AT182" s="76">
        <f>IF(EA_Tabelle!$AI182="Ja",EA_Tabelle!$AN182,IF(EA_Tabelle!$AC182&lt;&gt;0,EA_Tabelle!$AC182,EA_Tabelle!$W182))</f>
        <v>0</v>
      </c>
      <c r="AU182" s="91">
        <f>IF(EA_Tabelle!$AI182="Ja",EA_Tabelle!$AO182,IF(EA_Tabelle!$AF182&lt;&gt;0,EA_Tabelle!$AF182,EA_Tabelle!$X182))</f>
        <v>0</v>
      </c>
    </row>
    <row r="183" spans="1:47" s="81" customFormat="1" ht="25" customHeight="1" x14ac:dyDescent="0.3">
      <c r="A183" s="89" t="str">
        <f t="shared" si="32"/>
        <v>0_163</v>
      </c>
      <c r="B183" s="78">
        <f t="shared" si="33"/>
        <v>0</v>
      </c>
      <c r="C183" s="78">
        <f>IF(EA_Tabelle!$B734="","",COUNTIF($B$20:B182,EA_Tabelle!$B734)+1)</f>
        <v>163</v>
      </c>
      <c r="D183" s="77">
        <f t="shared" si="34"/>
        <v>0</v>
      </c>
      <c r="E183" s="77" t="e">
        <f>INDEX(Lieferanten[L_ID],MATCH(EA_Tabelle!$M183,Lieferanten[Lieferantenbezeichnung],0))</f>
        <v>#N/A</v>
      </c>
      <c r="F183" s="79">
        <f t="shared" si="35"/>
        <v>0</v>
      </c>
      <c r="G183" s="79" t="str">
        <f>IF(EA_Tabelle!$L183="","",(INDEX(BT[Ressort],MATCH(EA_Tabelle!$L183,BT[Bedarfsträger],0))))</f>
        <v/>
      </c>
      <c r="H183" s="80" t="str">
        <f>IF(EA_Tabelle!$L183="","",(INDEX(BT[BT_ID],MATCH(EA_Tabelle!$L183,BT[Bedarfsträger],0))))</f>
        <v/>
      </c>
      <c r="I183" s="82">
        <f t="shared" si="36"/>
        <v>0</v>
      </c>
      <c r="J183" s="82">
        <f t="shared" si="37"/>
        <v>0</v>
      </c>
      <c r="K183" s="83">
        <f t="shared" si="38"/>
        <v>0</v>
      </c>
      <c r="L183" s="44"/>
      <c r="M183" s="46"/>
      <c r="N183" s="208"/>
      <c r="O183" s="44"/>
      <c r="P183" s="43"/>
      <c r="Q183" s="206"/>
      <c r="R183" s="44"/>
      <c r="S183" s="90"/>
      <c r="T183" s="46"/>
      <c r="U183" s="210"/>
      <c r="V183" s="43"/>
      <c r="W183" s="186">
        <f>IFERROR(U183*INDEX(Preisstufen[Netto],MATCH(EA_Tabelle!T183,Preisstufen[Preisstufe],0)),0)</f>
        <v>0</v>
      </c>
      <c r="X183" s="186">
        <f t="shared" si="43"/>
        <v>0</v>
      </c>
      <c r="Y183" s="47"/>
      <c r="Z183" s="211"/>
      <c r="AA183" s="212"/>
      <c r="AB183" s="193">
        <f t="shared" si="39"/>
        <v>0</v>
      </c>
      <c r="AC183" s="211">
        <f t="shared" si="40"/>
        <v>0</v>
      </c>
      <c r="AD183" s="88">
        <v>0.19</v>
      </c>
      <c r="AE183" s="195">
        <f t="shared" si="44"/>
        <v>0</v>
      </c>
      <c r="AF183" s="211">
        <f t="shared" si="45"/>
        <v>0</v>
      </c>
      <c r="AG183" s="50"/>
      <c r="AH183" s="43"/>
      <c r="AI183" s="46"/>
      <c r="AJ183" s="43"/>
      <c r="AK183" s="43"/>
      <c r="AL183" s="46"/>
      <c r="AM183" s="47"/>
      <c r="AN183" s="76">
        <f t="shared" si="41"/>
        <v>0</v>
      </c>
      <c r="AO183" s="76">
        <f t="shared" si="46"/>
        <v>0</v>
      </c>
      <c r="AP183" s="214"/>
      <c r="AQ183" s="76">
        <f t="shared" si="42"/>
        <v>0</v>
      </c>
      <c r="AR183" s="91">
        <f t="shared" si="47"/>
        <v>0</v>
      </c>
      <c r="AS183" s="184">
        <f>IF(EA_Tabelle!$AI183="Ja",EA_Tabelle!$AM183,IF(EA_Tabelle!$Y183&lt;&gt;"",EA_Tabelle!$Y183,EA_Tabelle!$U183))</f>
        <v>0</v>
      </c>
      <c r="AT183" s="76">
        <f>IF(EA_Tabelle!$AI183="Ja",EA_Tabelle!$AN183,IF(EA_Tabelle!$AC183&lt;&gt;0,EA_Tabelle!$AC183,EA_Tabelle!$W183))</f>
        <v>0</v>
      </c>
      <c r="AU183" s="91">
        <f>IF(EA_Tabelle!$AI183="Ja",EA_Tabelle!$AO183,IF(EA_Tabelle!$AF183&lt;&gt;0,EA_Tabelle!$AF183,EA_Tabelle!$X183))</f>
        <v>0</v>
      </c>
    </row>
    <row r="184" spans="1:47" s="81" customFormat="1" ht="25" customHeight="1" x14ac:dyDescent="0.3">
      <c r="A184" s="89" t="str">
        <f t="shared" si="32"/>
        <v>0_164</v>
      </c>
      <c r="B184" s="78">
        <f t="shared" si="33"/>
        <v>0</v>
      </c>
      <c r="C184" s="78">
        <f>IF(EA_Tabelle!$B371="","",COUNTIF($B$20:B183,EA_Tabelle!$B371)+1)</f>
        <v>164</v>
      </c>
      <c r="D184" s="77">
        <f t="shared" si="34"/>
        <v>0</v>
      </c>
      <c r="E184" s="77" t="e">
        <f>INDEX(Lieferanten[L_ID],MATCH(EA_Tabelle!$M184,Lieferanten[Lieferantenbezeichnung],0))</f>
        <v>#N/A</v>
      </c>
      <c r="F184" s="79">
        <f t="shared" si="35"/>
        <v>0</v>
      </c>
      <c r="G184" s="79" t="str">
        <f>IF(EA_Tabelle!$L184="","",(INDEX(BT[Ressort],MATCH(EA_Tabelle!$L184,BT[Bedarfsträger],0))))</f>
        <v/>
      </c>
      <c r="H184" s="80" t="str">
        <f>IF(EA_Tabelle!$L184="","",(INDEX(BT[BT_ID],MATCH(EA_Tabelle!$L184,BT[Bedarfsträger],0))))</f>
        <v/>
      </c>
      <c r="I184" s="82">
        <f t="shared" si="36"/>
        <v>0</v>
      </c>
      <c r="J184" s="82">
        <f t="shared" si="37"/>
        <v>0</v>
      </c>
      <c r="K184" s="83">
        <f t="shared" si="38"/>
        <v>0</v>
      </c>
      <c r="L184" s="44"/>
      <c r="M184" s="46"/>
      <c r="N184" s="208"/>
      <c r="O184" s="44"/>
      <c r="P184" s="43"/>
      <c r="Q184" s="206"/>
      <c r="R184" s="44"/>
      <c r="S184" s="90"/>
      <c r="T184" s="46"/>
      <c r="U184" s="210"/>
      <c r="V184" s="43"/>
      <c r="W184" s="186">
        <f>IFERROR(U184*INDEX(Preisstufen[Netto],MATCH(EA_Tabelle!T184,Preisstufen[Preisstufe],0)),0)</f>
        <v>0</v>
      </c>
      <c r="X184" s="186">
        <f t="shared" si="43"/>
        <v>0</v>
      </c>
      <c r="Y184" s="47"/>
      <c r="Z184" s="211"/>
      <c r="AA184" s="212"/>
      <c r="AB184" s="193">
        <f t="shared" si="39"/>
        <v>0</v>
      </c>
      <c r="AC184" s="211">
        <f t="shared" si="40"/>
        <v>0</v>
      </c>
      <c r="AD184" s="88">
        <v>0.19</v>
      </c>
      <c r="AE184" s="195">
        <f t="shared" si="44"/>
        <v>0</v>
      </c>
      <c r="AF184" s="211">
        <f t="shared" si="45"/>
        <v>0</v>
      </c>
      <c r="AG184" s="50"/>
      <c r="AH184" s="43"/>
      <c r="AI184" s="46"/>
      <c r="AJ184" s="43"/>
      <c r="AK184" s="43"/>
      <c r="AL184" s="46"/>
      <c r="AM184" s="47"/>
      <c r="AN184" s="76">
        <f t="shared" si="41"/>
        <v>0</v>
      </c>
      <c r="AO184" s="76">
        <f t="shared" si="46"/>
        <v>0</v>
      </c>
      <c r="AP184" s="214"/>
      <c r="AQ184" s="76">
        <f t="shared" si="42"/>
        <v>0</v>
      </c>
      <c r="AR184" s="91">
        <f t="shared" si="47"/>
        <v>0</v>
      </c>
      <c r="AS184" s="184">
        <f>IF(EA_Tabelle!$AI184="Ja",EA_Tabelle!$AM184,IF(EA_Tabelle!$Y184&lt;&gt;"",EA_Tabelle!$Y184,EA_Tabelle!$U184))</f>
        <v>0</v>
      </c>
      <c r="AT184" s="76">
        <f>IF(EA_Tabelle!$AI184="Ja",EA_Tabelle!$AN184,IF(EA_Tabelle!$AC184&lt;&gt;0,EA_Tabelle!$AC184,EA_Tabelle!$W184))</f>
        <v>0</v>
      </c>
      <c r="AU184" s="91">
        <f>IF(EA_Tabelle!$AI184="Ja",EA_Tabelle!$AO184,IF(EA_Tabelle!$AF184&lt;&gt;0,EA_Tabelle!$AF184,EA_Tabelle!$X184))</f>
        <v>0</v>
      </c>
    </row>
    <row r="185" spans="1:47" s="81" customFormat="1" ht="25" customHeight="1" x14ac:dyDescent="0.3">
      <c r="A185" s="89" t="str">
        <f t="shared" si="32"/>
        <v>0_165</v>
      </c>
      <c r="B185" s="78">
        <f t="shared" si="33"/>
        <v>0</v>
      </c>
      <c r="C185" s="78">
        <f>IF(EA_Tabelle!$B746="","",COUNTIF($B$20:B184,EA_Tabelle!$B746)+1)</f>
        <v>165</v>
      </c>
      <c r="D185" s="77">
        <f t="shared" si="34"/>
        <v>0</v>
      </c>
      <c r="E185" s="77" t="e">
        <f>INDEX(Lieferanten[L_ID],MATCH(EA_Tabelle!$M185,Lieferanten[Lieferantenbezeichnung],0))</f>
        <v>#N/A</v>
      </c>
      <c r="F185" s="79">
        <f t="shared" si="35"/>
        <v>0</v>
      </c>
      <c r="G185" s="79" t="str">
        <f>IF(EA_Tabelle!$L185="","",(INDEX(BT[Ressort],MATCH(EA_Tabelle!$L185,BT[Bedarfsträger],0))))</f>
        <v/>
      </c>
      <c r="H185" s="80" t="str">
        <f>IF(EA_Tabelle!$L185="","",(INDEX(BT[BT_ID],MATCH(EA_Tabelle!$L185,BT[Bedarfsträger],0))))</f>
        <v/>
      </c>
      <c r="I185" s="82">
        <f t="shared" si="36"/>
        <v>0</v>
      </c>
      <c r="J185" s="82">
        <f t="shared" si="37"/>
        <v>0</v>
      </c>
      <c r="K185" s="83">
        <f t="shared" si="38"/>
        <v>0</v>
      </c>
      <c r="L185" s="44"/>
      <c r="M185" s="46"/>
      <c r="N185" s="208"/>
      <c r="O185" s="44"/>
      <c r="P185" s="43"/>
      <c r="Q185" s="206"/>
      <c r="R185" s="44"/>
      <c r="S185" s="90"/>
      <c r="T185" s="46"/>
      <c r="U185" s="210"/>
      <c r="V185" s="43"/>
      <c r="W185" s="186">
        <f>IFERROR(U185*INDEX(Preisstufen[Netto],MATCH(EA_Tabelle!T185,Preisstufen[Preisstufe],0)),0)</f>
        <v>0</v>
      </c>
      <c r="X185" s="186">
        <f t="shared" si="43"/>
        <v>0</v>
      </c>
      <c r="Y185" s="47"/>
      <c r="Z185" s="211"/>
      <c r="AA185" s="212"/>
      <c r="AB185" s="193">
        <f t="shared" si="39"/>
        <v>0</v>
      </c>
      <c r="AC185" s="211">
        <f t="shared" si="40"/>
        <v>0</v>
      </c>
      <c r="AD185" s="88">
        <v>0.19</v>
      </c>
      <c r="AE185" s="195">
        <f t="shared" si="44"/>
        <v>0</v>
      </c>
      <c r="AF185" s="211">
        <f t="shared" si="45"/>
        <v>0</v>
      </c>
      <c r="AG185" s="50"/>
      <c r="AH185" s="43"/>
      <c r="AI185" s="46"/>
      <c r="AJ185" s="43"/>
      <c r="AK185" s="43"/>
      <c r="AL185" s="46"/>
      <c r="AM185" s="47"/>
      <c r="AN185" s="76">
        <f t="shared" si="41"/>
        <v>0</v>
      </c>
      <c r="AO185" s="76">
        <f t="shared" si="46"/>
        <v>0</v>
      </c>
      <c r="AP185" s="214"/>
      <c r="AQ185" s="76">
        <f t="shared" si="42"/>
        <v>0</v>
      </c>
      <c r="AR185" s="91">
        <f t="shared" si="47"/>
        <v>0</v>
      </c>
      <c r="AS185" s="184">
        <f>IF(EA_Tabelle!$AI185="Ja",EA_Tabelle!$AM185,IF(EA_Tabelle!$Y185&lt;&gt;"",EA_Tabelle!$Y185,EA_Tabelle!$U185))</f>
        <v>0</v>
      </c>
      <c r="AT185" s="76">
        <f>IF(EA_Tabelle!$AI185="Ja",EA_Tabelle!$AN185,IF(EA_Tabelle!$AC185&lt;&gt;0,EA_Tabelle!$AC185,EA_Tabelle!$W185))</f>
        <v>0</v>
      </c>
      <c r="AU185" s="91">
        <f>IF(EA_Tabelle!$AI185="Ja",EA_Tabelle!$AO185,IF(EA_Tabelle!$AF185&lt;&gt;0,EA_Tabelle!$AF185,EA_Tabelle!$X185))</f>
        <v>0</v>
      </c>
    </row>
    <row r="186" spans="1:47" s="81" customFormat="1" ht="25" customHeight="1" x14ac:dyDescent="0.3">
      <c r="A186" s="89" t="str">
        <f t="shared" si="32"/>
        <v>0_166</v>
      </c>
      <c r="B186" s="78">
        <f t="shared" si="33"/>
        <v>0</v>
      </c>
      <c r="C186" s="78">
        <f>IF(EA_Tabelle!$B727="","",COUNTIF($B$20:B185,EA_Tabelle!$B727)+1)</f>
        <v>166</v>
      </c>
      <c r="D186" s="77">
        <f t="shared" si="34"/>
        <v>0</v>
      </c>
      <c r="E186" s="77" t="e">
        <f>INDEX(Lieferanten[L_ID],MATCH(EA_Tabelle!$M186,Lieferanten[Lieferantenbezeichnung],0))</f>
        <v>#N/A</v>
      </c>
      <c r="F186" s="79">
        <f t="shared" si="35"/>
        <v>0</v>
      </c>
      <c r="G186" s="79" t="str">
        <f>IF(EA_Tabelle!$L186="","",(INDEX(BT[Ressort],MATCH(EA_Tabelle!$L186,BT[Bedarfsträger],0))))</f>
        <v/>
      </c>
      <c r="H186" s="80" t="str">
        <f>IF(EA_Tabelle!$L186="","",(INDEX(BT[BT_ID],MATCH(EA_Tabelle!$L186,BT[Bedarfsträger],0))))</f>
        <v/>
      </c>
      <c r="I186" s="82">
        <f t="shared" si="36"/>
        <v>0</v>
      </c>
      <c r="J186" s="82">
        <f t="shared" si="37"/>
        <v>0</v>
      </c>
      <c r="K186" s="83">
        <f t="shared" si="38"/>
        <v>0</v>
      </c>
      <c r="L186" s="44"/>
      <c r="M186" s="46"/>
      <c r="N186" s="208"/>
      <c r="O186" s="44"/>
      <c r="P186" s="43"/>
      <c r="Q186" s="206"/>
      <c r="R186" s="44"/>
      <c r="S186" s="90"/>
      <c r="T186" s="46"/>
      <c r="U186" s="210"/>
      <c r="V186" s="43"/>
      <c r="W186" s="186">
        <f>IFERROR(U186*INDEX(Preisstufen[Netto],MATCH(EA_Tabelle!T186,Preisstufen[Preisstufe],0)),0)</f>
        <v>0</v>
      </c>
      <c r="X186" s="186">
        <f t="shared" si="43"/>
        <v>0</v>
      </c>
      <c r="Y186" s="47"/>
      <c r="Z186" s="211"/>
      <c r="AA186" s="212"/>
      <c r="AB186" s="193">
        <f t="shared" si="39"/>
        <v>0</v>
      </c>
      <c r="AC186" s="211">
        <f t="shared" si="40"/>
        <v>0</v>
      </c>
      <c r="AD186" s="88">
        <v>0.19</v>
      </c>
      <c r="AE186" s="195">
        <f t="shared" si="44"/>
        <v>0</v>
      </c>
      <c r="AF186" s="211">
        <f t="shared" si="45"/>
        <v>0</v>
      </c>
      <c r="AG186" s="50"/>
      <c r="AH186" s="43"/>
      <c r="AI186" s="46"/>
      <c r="AJ186" s="43"/>
      <c r="AK186" s="43"/>
      <c r="AL186" s="46"/>
      <c r="AM186" s="47"/>
      <c r="AN186" s="76">
        <f t="shared" si="41"/>
        <v>0</v>
      </c>
      <c r="AO186" s="76">
        <f t="shared" si="46"/>
        <v>0</v>
      </c>
      <c r="AP186" s="214"/>
      <c r="AQ186" s="76">
        <f t="shared" si="42"/>
        <v>0</v>
      </c>
      <c r="AR186" s="91">
        <f t="shared" si="47"/>
        <v>0</v>
      </c>
      <c r="AS186" s="184">
        <f>IF(EA_Tabelle!$AI186="Ja",EA_Tabelle!$AM186,IF(EA_Tabelle!$Y186&lt;&gt;"",EA_Tabelle!$Y186,EA_Tabelle!$U186))</f>
        <v>0</v>
      </c>
      <c r="AT186" s="76">
        <f>IF(EA_Tabelle!$AI186="Ja",EA_Tabelle!$AN186,IF(EA_Tabelle!$AC186&lt;&gt;0,EA_Tabelle!$AC186,EA_Tabelle!$W186))</f>
        <v>0</v>
      </c>
      <c r="AU186" s="91">
        <f>IF(EA_Tabelle!$AI186="Ja",EA_Tabelle!$AO186,IF(EA_Tabelle!$AF186&lt;&gt;0,EA_Tabelle!$AF186,EA_Tabelle!$X186))</f>
        <v>0</v>
      </c>
    </row>
    <row r="187" spans="1:47" s="81" customFormat="1" ht="25" customHeight="1" x14ac:dyDescent="0.3">
      <c r="A187" s="89" t="str">
        <f t="shared" si="32"/>
        <v>0_167</v>
      </c>
      <c r="B187" s="78">
        <f t="shared" si="33"/>
        <v>0</v>
      </c>
      <c r="C187" s="78">
        <f>IF(EA_Tabelle!$B422="","",COUNTIF($B$20:B186,EA_Tabelle!$B422)+1)</f>
        <v>167</v>
      </c>
      <c r="D187" s="77">
        <f t="shared" si="34"/>
        <v>0</v>
      </c>
      <c r="E187" s="77" t="e">
        <f>INDEX(Lieferanten[L_ID],MATCH(EA_Tabelle!$M187,Lieferanten[Lieferantenbezeichnung],0))</f>
        <v>#N/A</v>
      </c>
      <c r="F187" s="79">
        <f t="shared" si="35"/>
        <v>0</v>
      </c>
      <c r="G187" s="79" t="str">
        <f>IF(EA_Tabelle!$L187="","",(INDEX(BT[Ressort],MATCH(EA_Tabelle!$L187,BT[Bedarfsträger],0))))</f>
        <v/>
      </c>
      <c r="H187" s="80" t="str">
        <f>IF(EA_Tabelle!$L187="","",(INDEX(BT[BT_ID],MATCH(EA_Tabelle!$L187,BT[Bedarfsträger],0))))</f>
        <v/>
      </c>
      <c r="I187" s="82">
        <f t="shared" si="36"/>
        <v>0</v>
      </c>
      <c r="J187" s="82">
        <f t="shared" si="37"/>
        <v>0</v>
      </c>
      <c r="K187" s="83">
        <f t="shared" si="38"/>
        <v>0</v>
      </c>
      <c r="L187" s="44"/>
      <c r="M187" s="46"/>
      <c r="N187" s="208"/>
      <c r="O187" s="44"/>
      <c r="P187" s="43"/>
      <c r="Q187" s="206"/>
      <c r="R187" s="44"/>
      <c r="S187" s="90"/>
      <c r="T187" s="46"/>
      <c r="U187" s="210"/>
      <c r="V187" s="43"/>
      <c r="W187" s="186">
        <f>IFERROR(U187*INDEX(Preisstufen[Netto],MATCH(EA_Tabelle!T187,Preisstufen[Preisstufe],0)),0)</f>
        <v>0</v>
      </c>
      <c r="X187" s="186">
        <f t="shared" si="43"/>
        <v>0</v>
      </c>
      <c r="Y187" s="47"/>
      <c r="Z187" s="211"/>
      <c r="AA187" s="212"/>
      <c r="AB187" s="193">
        <f t="shared" si="39"/>
        <v>0</v>
      </c>
      <c r="AC187" s="211">
        <f t="shared" si="40"/>
        <v>0</v>
      </c>
      <c r="AD187" s="88">
        <v>0.19</v>
      </c>
      <c r="AE187" s="195">
        <f t="shared" si="44"/>
        <v>0</v>
      </c>
      <c r="AF187" s="211">
        <f t="shared" si="45"/>
        <v>0</v>
      </c>
      <c r="AG187" s="50"/>
      <c r="AH187" s="43"/>
      <c r="AI187" s="46"/>
      <c r="AJ187" s="43"/>
      <c r="AK187" s="43"/>
      <c r="AL187" s="46"/>
      <c r="AM187" s="47"/>
      <c r="AN187" s="76">
        <f t="shared" si="41"/>
        <v>0</v>
      </c>
      <c r="AO187" s="76">
        <f t="shared" si="46"/>
        <v>0</v>
      </c>
      <c r="AP187" s="214"/>
      <c r="AQ187" s="76">
        <f t="shared" si="42"/>
        <v>0</v>
      </c>
      <c r="AR187" s="91">
        <f t="shared" si="47"/>
        <v>0</v>
      </c>
      <c r="AS187" s="184">
        <f>IF(EA_Tabelle!$AI187="Ja",EA_Tabelle!$AM187,IF(EA_Tabelle!$Y187&lt;&gt;"",EA_Tabelle!$Y187,EA_Tabelle!$U187))</f>
        <v>0</v>
      </c>
      <c r="AT187" s="76">
        <f>IF(EA_Tabelle!$AI187="Ja",EA_Tabelle!$AN187,IF(EA_Tabelle!$AC187&lt;&gt;0,EA_Tabelle!$AC187,EA_Tabelle!$W187))</f>
        <v>0</v>
      </c>
      <c r="AU187" s="91">
        <f>IF(EA_Tabelle!$AI187="Ja",EA_Tabelle!$AO187,IF(EA_Tabelle!$AF187&lt;&gt;0,EA_Tabelle!$AF187,EA_Tabelle!$X187))</f>
        <v>0</v>
      </c>
    </row>
    <row r="188" spans="1:47" s="81" customFormat="1" ht="25" customHeight="1" x14ac:dyDescent="0.3">
      <c r="A188" s="89" t="str">
        <f t="shared" si="32"/>
        <v>0_168</v>
      </c>
      <c r="B188" s="78">
        <f t="shared" si="33"/>
        <v>0</v>
      </c>
      <c r="C188" s="78">
        <f>IF(EA_Tabelle!$B448="","",COUNTIF($B$20:B187,EA_Tabelle!$B448)+1)</f>
        <v>168</v>
      </c>
      <c r="D188" s="77">
        <f t="shared" si="34"/>
        <v>0</v>
      </c>
      <c r="E188" s="77" t="e">
        <f>INDEX(Lieferanten[L_ID],MATCH(EA_Tabelle!$M188,Lieferanten[Lieferantenbezeichnung],0))</f>
        <v>#N/A</v>
      </c>
      <c r="F188" s="79">
        <f t="shared" si="35"/>
        <v>0</v>
      </c>
      <c r="G188" s="79" t="str">
        <f>IF(EA_Tabelle!$L188="","",(INDEX(BT[Ressort],MATCH(EA_Tabelle!$L188,BT[Bedarfsträger],0))))</f>
        <v/>
      </c>
      <c r="H188" s="80" t="str">
        <f>IF(EA_Tabelle!$L188="","",(INDEX(BT[BT_ID],MATCH(EA_Tabelle!$L188,BT[Bedarfsträger],0))))</f>
        <v/>
      </c>
      <c r="I188" s="82">
        <f t="shared" si="36"/>
        <v>0</v>
      </c>
      <c r="J188" s="82">
        <f t="shared" si="37"/>
        <v>0</v>
      </c>
      <c r="K188" s="83">
        <f t="shared" si="38"/>
        <v>0</v>
      </c>
      <c r="L188" s="44"/>
      <c r="M188" s="46"/>
      <c r="N188" s="208"/>
      <c r="O188" s="44"/>
      <c r="P188" s="43"/>
      <c r="Q188" s="206"/>
      <c r="R188" s="44"/>
      <c r="S188" s="90"/>
      <c r="T188" s="46"/>
      <c r="U188" s="210"/>
      <c r="V188" s="43"/>
      <c r="W188" s="186">
        <f>IFERROR(U188*INDEX(Preisstufen[Netto],MATCH(EA_Tabelle!T188,Preisstufen[Preisstufe],0)),0)</f>
        <v>0</v>
      </c>
      <c r="X188" s="186">
        <f t="shared" si="43"/>
        <v>0</v>
      </c>
      <c r="Y188" s="47"/>
      <c r="Z188" s="211"/>
      <c r="AA188" s="212"/>
      <c r="AB188" s="193">
        <f t="shared" si="39"/>
        <v>0</v>
      </c>
      <c r="AC188" s="211">
        <f t="shared" si="40"/>
        <v>0</v>
      </c>
      <c r="AD188" s="88">
        <v>0.19</v>
      </c>
      <c r="AE188" s="195">
        <f t="shared" si="44"/>
        <v>0</v>
      </c>
      <c r="AF188" s="211">
        <f t="shared" si="45"/>
        <v>0</v>
      </c>
      <c r="AG188" s="50"/>
      <c r="AH188" s="43"/>
      <c r="AI188" s="46"/>
      <c r="AJ188" s="43"/>
      <c r="AK188" s="43"/>
      <c r="AL188" s="46"/>
      <c r="AM188" s="47"/>
      <c r="AN188" s="76">
        <f t="shared" si="41"/>
        <v>0</v>
      </c>
      <c r="AO188" s="76">
        <f t="shared" si="46"/>
        <v>0</v>
      </c>
      <c r="AP188" s="214"/>
      <c r="AQ188" s="76">
        <f t="shared" si="42"/>
        <v>0</v>
      </c>
      <c r="AR188" s="91">
        <f t="shared" si="47"/>
        <v>0</v>
      </c>
      <c r="AS188" s="184">
        <f>IF(EA_Tabelle!$AI188="Ja",EA_Tabelle!$AM188,IF(EA_Tabelle!$Y188&lt;&gt;"",EA_Tabelle!$Y188,EA_Tabelle!$U188))</f>
        <v>0</v>
      </c>
      <c r="AT188" s="76">
        <f>IF(EA_Tabelle!$AI188="Ja",EA_Tabelle!$AN188,IF(EA_Tabelle!$AC188&lt;&gt;0,EA_Tabelle!$AC188,EA_Tabelle!$W188))</f>
        <v>0</v>
      </c>
      <c r="AU188" s="91">
        <f>IF(EA_Tabelle!$AI188="Ja",EA_Tabelle!$AO188,IF(EA_Tabelle!$AF188&lt;&gt;0,EA_Tabelle!$AF188,EA_Tabelle!$X188))</f>
        <v>0</v>
      </c>
    </row>
    <row r="189" spans="1:47" s="81" customFormat="1" ht="25" customHeight="1" x14ac:dyDescent="0.3">
      <c r="A189" s="89" t="str">
        <f t="shared" si="32"/>
        <v>0_169</v>
      </c>
      <c r="B189" s="78">
        <f t="shared" si="33"/>
        <v>0</v>
      </c>
      <c r="C189" s="78">
        <f>IF(EA_Tabelle!$B42="","",COUNTIF($B$20:B188,EA_Tabelle!$B42)+1)</f>
        <v>169</v>
      </c>
      <c r="D189" s="77">
        <f t="shared" si="34"/>
        <v>0</v>
      </c>
      <c r="E189" s="77" t="e">
        <f>INDEX(Lieferanten[L_ID],MATCH(EA_Tabelle!$M189,Lieferanten[Lieferantenbezeichnung],0))</f>
        <v>#N/A</v>
      </c>
      <c r="F189" s="79">
        <f t="shared" si="35"/>
        <v>0</v>
      </c>
      <c r="G189" s="79" t="str">
        <f>IF(EA_Tabelle!$L189="","",(INDEX(BT[Ressort],MATCH(EA_Tabelle!$L189,BT[Bedarfsträger],0))))</f>
        <v/>
      </c>
      <c r="H189" s="80" t="str">
        <f>IF(EA_Tabelle!$L189="","",(INDEX(BT[BT_ID],MATCH(EA_Tabelle!$L189,BT[Bedarfsträger],0))))</f>
        <v/>
      </c>
      <c r="I189" s="82">
        <f t="shared" si="36"/>
        <v>0</v>
      </c>
      <c r="J189" s="82">
        <f t="shared" si="37"/>
        <v>0</v>
      </c>
      <c r="K189" s="83">
        <f t="shared" si="38"/>
        <v>0</v>
      </c>
      <c r="L189" s="44"/>
      <c r="M189" s="46"/>
      <c r="N189" s="208"/>
      <c r="O189" s="44"/>
      <c r="P189" s="43"/>
      <c r="Q189" s="206"/>
      <c r="R189" s="44"/>
      <c r="S189" s="90"/>
      <c r="T189" s="46"/>
      <c r="U189" s="210"/>
      <c r="V189" s="43"/>
      <c r="W189" s="186">
        <f>IFERROR(U189*INDEX(Preisstufen[Netto],MATCH(EA_Tabelle!T189,Preisstufen[Preisstufe],0)),0)</f>
        <v>0</v>
      </c>
      <c r="X189" s="186">
        <f t="shared" si="43"/>
        <v>0</v>
      </c>
      <c r="Y189" s="47"/>
      <c r="Z189" s="211"/>
      <c r="AA189" s="212"/>
      <c r="AB189" s="193">
        <f t="shared" si="39"/>
        <v>0</v>
      </c>
      <c r="AC189" s="211">
        <f t="shared" si="40"/>
        <v>0</v>
      </c>
      <c r="AD189" s="88">
        <v>0.19</v>
      </c>
      <c r="AE189" s="195">
        <f t="shared" si="44"/>
        <v>0</v>
      </c>
      <c r="AF189" s="211">
        <f t="shared" si="45"/>
        <v>0</v>
      </c>
      <c r="AG189" s="50"/>
      <c r="AH189" s="43"/>
      <c r="AI189" s="46"/>
      <c r="AJ189" s="43"/>
      <c r="AK189" s="43"/>
      <c r="AL189" s="46"/>
      <c r="AM189" s="47"/>
      <c r="AN189" s="76">
        <f t="shared" si="41"/>
        <v>0</v>
      </c>
      <c r="AO189" s="76">
        <f t="shared" si="46"/>
        <v>0</v>
      </c>
      <c r="AP189" s="214"/>
      <c r="AQ189" s="76">
        <f t="shared" si="42"/>
        <v>0</v>
      </c>
      <c r="AR189" s="91">
        <f t="shared" si="47"/>
        <v>0</v>
      </c>
      <c r="AS189" s="184">
        <f>IF(EA_Tabelle!$AI189="Ja",EA_Tabelle!$AM189,IF(EA_Tabelle!$Y189&lt;&gt;"",EA_Tabelle!$Y189,EA_Tabelle!$U189))</f>
        <v>0</v>
      </c>
      <c r="AT189" s="76">
        <f>IF(EA_Tabelle!$AI189="Ja",EA_Tabelle!$AN189,IF(EA_Tabelle!$AC189&lt;&gt;0,EA_Tabelle!$AC189,EA_Tabelle!$W189))</f>
        <v>0</v>
      </c>
      <c r="AU189" s="91">
        <f>IF(EA_Tabelle!$AI189="Ja",EA_Tabelle!$AO189,IF(EA_Tabelle!$AF189&lt;&gt;0,EA_Tabelle!$AF189,EA_Tabelle!$X189))</f>
        <v>0</v>
      </c>
    </row>
    <row r="190" spans="1:47" s="81" customFormat="1" ht="25" customHeight="1" x14ac:dyDescent="0.3">
      <c r="A190" s="89" t="str">
        <f t="shared" si="32"/>
        <v>0_170</v>
      </c>
      <c r="B190" s="78">
        <f t="shared" si="33"/>
        <v>0</v>
      </c>
      <c r="C190" s="78">
        <f>IF(EA_Tabelle!$B326="","",COUNTIF($B$20:B189,EA_Tabelle!$B326)+1)</f>
        <v>170</v>
      </c>
      <c r="D190" s="77">
        <f t="shared" si="34"/>
        <v>0</v>
      </c>
      <c r="E190" s="77" t="e">
        <f>INDEX(Lieferanten[L_ID],MATCH(EA_Tabelle!$M190,Lieferanten[Lieferantenbezeichnung],0))</f>
        <v>#N/A</v>
      </c>
      <c r="F190" s="79">
        <f t="shared" si="35"/>
        <v>0</v>
      </c>
      <c r="G190" s="79" t="str">
        <f>IF(EA_Tabelle!$L190="","",(INDEX(BT[Ressort],MATCH(EA_Tabelle!$L190,BT[Bedarfsträger],0))))</f>
        <v/>
      </c>
      <c r="H190" s="80" t="str">
        <f>IF(EA_Tabelle!$L190="","",(INDEX(BT[BT_ID],MATCH(EA_Tabelle!$L190,BT[Bedarfsträger],0))))</f>
        <v/>
      </c>
      <c r="I190" s="82">
        <f t="shared" si="36"/>
        <v>0</v>
      </c>
      <c r="J190" s="82">
        <f t="shared" si="37"/>
        <v>0</v>
      </c>
      <c r="K190" s="83">
        <f t="shared" si="38"/>
        <v>0</v>
      </c>
      <c r="L190" s="44"/>
      <c r="M190" s="46"/>
      <c r="N190" s="208"/>
      <c r="O190" s="44"/>
      <c r="P190" s="43"/>
      <c r="Q190" s="206"/>
      <c r="R190" s="44"/>
      <c r="S190" s="90"/>
      <c r="T190" s="46"/>
      <c r="U190" s="210"/>
      <c r="V190" s="43"/>
      <c r="W190" s="186">
        <f>IFERROR(U190*INDEX(Preisstufen[Netto],MATCH(EA_Tabelle!T190,Preisstufen[Preisstufe],0)),0)</f>
        <v>0</v>
      </c>
      <c r="X190" s="186">
        <f t="shared" si="43"/>
        <v>0</v>
      </c>
      <c r="Y190" s="47"/>
      <c r="Z190" s="211"/>
      <c r="AA190" s="212"/>
      <c r="AB190" s="193">
        <f t="shared" si="39"/>
        <v>0</v>
      </c>
      <c r="AC190" s="211">
        <f t="shared" si="40"/>
        <v>0</v>
      </c>
      <c r="AD190" s="88">
        <v>0.19</v>
      </c>
      <c r="AE190" s="195">
        <f t="shared" si="44"/>
        <v>0</v>
      </c>
      <c r="AF190" s="211">
        <f t="shared" si="45"/>
        <v>0</v>
      </c>
      <c r="AG190" s="50"/>
      <c r="AH190" s="43"/>
      <c r="AI190" s="46"/>
      <c r="AJ190" s="43"/>
      <c r="AK190" s="43"/>
      <c r="AL190" s="46"/>
      <c r="AM190" s="47"/>
      <c r="AN190" s="76">
        <f t="shared" si="41"/>
        <v>0</v>
      </c>
      <c r="AO190" s="76">
        <f t="shared" si="46"/>
        <v>0</v>
      </c>
      <c r="AP190" s="214"/>
      <c r="AQ190" s="76">
        <f t="shared" si="42"/>
        <v>0</v>
      </c>
      <c r="AR190" s="91">
        <f t="shared" si="47"/>
        <v>0</v>
      </c>
      <c r="AS190" s="184">
        <f>IF(EA_Tabelle!$AI190="Ja",EA_Tabelle!$AM190,IF(EA_Tabelle!$Y190&lt;&gt;"",EA_Tabelle!$Y190,EA_Tabelle!$U190))</f>
        <v>0</v>
      </c>
      <c r="AT190" s="76">
        <f>IF(EA_Tabelle!$AI190="Ja",EA_Tabelle!$AN190,IF(EA_Tabelle!$AC190&lt;&gt;0,EA_Tabelle!$AC190,EA_Tabelle!$W190))</f>
        <v>0</v>
      </c>
      <c r="AU190" s="91">
        <f>IF(EA_Tabelle!$AI190="Ja",EA_Tabelle!$AO190,IF(EA_Tabelle!$AF190&lt;&gt;0,EA_Tabelle!$AF190,EA_Tabelle!$X190))</f>
        <v>0</v>
      </c>
    </row>
    <row r="191" spans="1:47" s="81" customFormat="1" ht="25" customHeight="1" x14ac:dyDescent="0.3">
      <c r="A191" s="89" t="str">
        <f t="shared" si="32"/>
        <v>0_171</v>
      </c>
      <c r="B191" s="78">
        <f t="shared" si="33"/>
        <v>0</v>
      </c>
      <c r="C191" s="78">
        <f>IF(EA_Tabelle!$B545="","",COUNTIF($B$20:B190,EA_Tabelle!$B545)+1)</f>
        <v>171</v>
      </c>
      <c r="D191" s="77">
        <f t="shared" si="34"/>
        <v>0</v>
      </c>
      <c r="E191" s="77" t="e">
        <f>INDEX(Lieferanten[L_ID],MATCH(EA_Tabelle!$M191,Lieferanten[Lieferantenbezeichnung],0))</f>
        <v>#N/A</v>
      </c>
      <c r="F191" s="79">
        <f t="shared" si="35"/>
        <v>0</v>
      </c>
      <c r="G191" s="79" t="str">
        <f>IF(EA_Tabelle!$L191="","",(INDEX(BT[Ressort],MATCH(EA_Tabelle!$L191,BT[Bedarfsträger],0))))</f>
        <v/>
      </c>
      <c r="H191" s="80" t="str">
        <f>IF(EA_Tabelle!$L191="","",(INDEX(BT[BT_ID],MATCH(EA_Tabelle!$L191,BT[Bedarfsträger],0))))</f>
        <v/>
      </c>
      <c r="I191" s="82">
        <f t="shared" si="36"/>
        <v>0</v>
      </c>
      <c r="J191" s="82">
        <f t="shared" si="37"/>
        <v>0</v>
      </c>
      <c r="K191" s="83">
        <f t="shared" si="38"/>
        <v>0</v>
      </c>
      <c r="L191" s="44"/>
      <c r="M191" s="46"/>
      <c r="N191" s="208"/>
      <c r="O191" s="44"/>
      <c r="P191" s="43"/>
      <c r="Q191" s="206"/>
      <c r="R191" s="44"/>
      <c r="S191" s="90"/>
      <c r="T191" s="46"/>
      <c r="U191" s="210"/>
      <c r="V191" s="43"/>
      <c r="W191" s="186">
        <f>IFERROR(U191*INDEX(Preisstufen[Netto],MATCH(EA_Tabelle!T191,Preisstufen[Preisstufe],0)),0)</f>
        <v>0</v>
      </c>
      <c r="X191" s="186">
        <f t="shared" si="43"/>
        <v>0</v>
      </c>
      <c r="Y191" s="47"/>
      <c r="Z191" s="211"/>
      <c r="AA191" s="212"/>
      <c r="AB191" s="193">
        <f t="shared" si="39"/>
        <v>0</v>
      </c>
      <c r="AC191" s="211">
        <f t="shared" si="40"/>
        <v>0</v>
      </c>
      <c r="AD191" s="88">
        <v>0.19</v>
      </c>
      <c r="AE191" s="195">
        <f t="shared" si="44"/>
        <v>0</v>
      </c>
      <c r="AF191" s="211">
        <f t="shared" si="45"/>
        <v>0</v>
      </c>
      <c r="AG191" s="50"/>
      <c r="AH191" s="43"/>
      <c r="AI191" s="46"/>
      <c r="AJ191" s="43"/>
      <c r="AK191" s="43"/>
      <c r="AL191" s="46"/>
      <c r="AM191" s="47"/>
      <c r="AN191" s="76">
        <f t="shared" si="41"/>
        <v>0</v>
      </c>
      <c r="AO191" s="76">
        <f t="shared" si="46"/>
        <v>0</v>
      </c>
      <c r="AP191" s="214"/>
      <c r="AQ191" s="76">
        <f t="shared" si="42"/>
        <v>0</v>
      </c>
      <c r="AR191" s="91">
        <f t="shared" si="47"/>
        <v>0</v>
      </c>
      <c r="AS191" s="184">
        <f>IF(EA_Tabelle!$AI191="Ja",EA_Tabelle!$AM191,IF(EA_Tabelle!$Y191&lt;&gt;"",EA_Tabelle!$Y191,EA_Tabelle!$U191))</f>
        <v>0</v>
      </c>
      <c r="AT191" s="76">
        <f>IF(EA_Tabelle!$AI191="Ja",EA_Tabelle!$AN191,IF(EA_Tabelle!$AC191&lt;&gt;0,EA_Tabelle!$AC191,EA_Tabelle!$W191))</f>
        <v>0</v>
      </c>
      <c r="AU191" s="91">
        <f>IF(EA_Tabelle!$AI191="Ja",EA_Tabelle!$AO191,IF(EA_Tabelle!$AF191&lt;&gt;0,EA_Tabelle!$AF191,EA_Tabelle!$X191))</f>
        <v>0</v>
      </c>
    </row>
    <row r="192" spans="1:47" s="81" customFormat="1" ht="25" customHeight="1" x14ac:dyDescent="0.3">
      <c r="A192" s="89" t="str">
        <f t="shared" si="32"/>
        <v>0_172</v>
      </c>
      <c r="B192" s="78">
        <f t="shared" si="33"/>
        <v>0</v>
      </c>
      <c r="C192" s="78">
        <f>IF(EA_Tabelle!$B309="","",COUNTIF($B$20:B191,EA_Tabelle!$B309)+1)</f>
        <v>172</v>
      </c>
      <c r="D192" s="77">
        <f t="shared" si="34"/>
        <v>0</v>
      </c>
      <c r="E192" s="77" t="e">
        <f>INDEX(Lieferanten[L_ID],MATCH(EA_Tabelle!$M192,Lieferanten[Lieferantenbezeichnung],0))</f>
        <v>#N/A</v>
      </c>
      <c r="F192" s="79">
        <f t="shared" si="35"/>
        <v>0</v>
      </c>
      <c r="G192" s="79" t="str">
        <f>IF(EA_Tabelle!$L192="","",(INDEX(BT[Ressort],MATCH(EA_Tabelle!$L192,BT[Bedarfsträger],0))))</f>
        <v/>
      </c>
      <c r="H192" s="80" t="str">
        <f>IF(EA_Tabelle!$L192="","",(INDEX(BT[BT_ID],MATCH(EA_Tabelle!$L192,BT[Bedarfsträger],0))))</f>
        <v/>
      </c>
      <c r="I192" s="82">
        <f t="shared" si="36"/>
        <v>0</v>
      </c>
      <c r="J192" s="82">
        <f t="shared" si="37"/>
        <v>0</v>
      </c>
      <c r="K192" s="83">
        <f t="shared" si="38"/>
        <v>0</v>
      </c>
      <c r="L192" s="44"/>
      <c r="M192" s="46"/>
      <c r="N192" s="208"/>
      <c r="O192" s="44"/>
      <c r="P192" s="43"/>
      <c r="Q192" s="206"/>
      <c r="R192" s="44"/>
      <c r="S192" s="90"/>
      <c r="T192" s="46"/>
      <c r="U192" s="210"/>
      <c r="V192" s="43"/>
      <c r="W192" s="186">
        <f>IFERROR(U192*INDEX(Preisstufen[Netto],MATCH(EA_Tabelle!T192,Preisstufen[Preisstufe],0)),0)</f>
        <v>0</v>
      </c>
      <c r="X192" s="186">
        <f t="shared" si="43"/>
        <v>0</v>
      </c>
      <c r="Y192" s="47"/>
      <c r="Z192" s="211"/>
      <c r="AA192" s="212"/>
      <c r="AB192" s="193">
        <f t="shared" si="39"/>
        <v>0</v>
      </c>
      <c r="AC192" s="211">
        <f t="shared" si="40"/>
        <v>0</v>
      </c>
      <c r="AD192" s="88">
        <v>0.19</v>
      </c>
      <c r="AE192" s="195">
        <f t="shared" si="44"/>
        <v>0</v>
      </c>
      <c r="AF192" s="211">
        <f t="shared" si="45"/>
        <v>0</v>
      </c>
      <c r="AG192" s="50"/>
      <c r="AH192" s="43"/>
      <c r="AI192" s="46"/>
      <c r="AJ192" s="43"/>
      <c r="AK192" s="43"/>
      <c r="AL192" s="46"/>
      <c r="AM192" s="47"/>
      <c r="AN192" s="76">
        <f t="shared" si="41"/>
        <v>0</v>
      </c>
      <c r="AO192" s="76">
        <f t="shared" si="46"/>
        <v>0</v>
      </c>
      <c r="AP192" s="214"/>
      <c r="AQ192" s="76">
        <f t="shared" si="42"/>
        <v>0</v>
      </c>
      <c r="AR192" s="91">
        <f t="shared" si="47"/>
        <v>0</v>
      </c>
      <c r="AS192" s="184">
        <f>IF(EA_Tabelle!$AI192="Ja",EA_Tabelle!$AM192,IF(EA_Tabelle!$Y192&lt;&gt;"",EA_Tabelle!$Y192,EA_Tabelle!$U192))</f>
        <v>0</v>
      </c>
      <c r="AT192" s="76">
        <f>IF(EA_Tabelle!$AI192="Ja",EA_Tabelle!$AN192,IF(EA_Tabelle!$AC192&lt;&gt;0,EA_Tabelle!$AC192,EA_Tabelle!$W192))</f>
        <v>0</v>
      </c>
      <c r="AU192" s="91">
        <f>IF(EA_Tabelle!$AI192="Ja",EA_Tabelle!$AO192,IF(EA_Tabelle!$AF192&lt;&gt;0,EA_Tabelle!$AF192,EA_Tabelle!$X192))</f>
        <v>0</v>
      </c>
    </row>
    <row r="193" spans="1:47" s="81" customFormat="1" ht="25" customHeight="1" x14ac:dyDescent="0.3">
      <c r="A193" s="89" t="str">
        <f t="shared" si="32"/>
        <v>0_173</v>
      </c>
      <c r="B193" s="78">
        <f t="shared" si="33"/>
        <v>0</v>
      </c>
      <c r="C193" s="78">
        <f>IF(EA_Tabelle!$B531="","",COUNTIF($B$20:B192,EA_Tabelle!$B531)+1)</f>
        <v>173</v>
      </c>
      <c r="D193" s="77">
        <f t="shared" si="34"/>
        <v>0</v>
      </c>
      <c r="E193" s="77" t="e">
        <f>INDEX(Lieferanten[L_ID],MATCH(EA_Tabelle!$M193,Lieferanten[Lieferantenbezeichnung],0))</f>
        <v>#N/A</v>
      </c>
      <c r="F193" s="79">
        <f t="shared" si="35"/>
        <v>0</v>
      </c>
      <c r="G193" s="79" t="str">
        <f>IF(EA_Tabelle!$L193="","",(INDEX(BT[Ressort],MATCH(EA_Tabelle!$L193,BT[Bedarfsträger],0))))</f>
        <v/>
      </c>
      <c r="H193" s="80" t="str">
        <f>IF(EA_Tabelle!$L193="","",(INDEX(BT[BT_ID],MATCH(EA_Tabelle!$L193,BT[Bedarfsträger],0))))</f>
        <v/>
      </c>
      <c r="I193" s="82">
        <f t="shared" si="36"/>
        <v>0</v>
      </c>
      <c r="J193" s="82">
        <f t="shared" si="37"/>
        <v>0</v>
      </c>
      <c r="K193" s="83">
        <f t="shared" si="38"/>
        <v>0</v>
      </c>
      <c r="L193" s="44"/>
      <c r="M193" s="46"/>
      <c r="N193" s="208"/>
      <c r="O193" s="44"/>
      <c r="P193" s="43"/>
      <c r="Q193" s="206"/>
      <c r="R193" s="44"/>
      <c r="S193" s="90"/>
      <c r="T193" s="46"/>
      <c r="U193" s="210"/>
      <c r="V193" s="43"/>
      <c r="W193" s="186">
        <f>IFERROR(U193*INDEX(Preisstufen[Netto],MATCH(EA_Tabelle!T193,Preisstufen[Preisstufe],0)),0)</f>
        <v>0</v>
      </c>
      <c r="X193" s="186">
        <f t="shared" si="43"/>
        <v>0</v>
      </c>
      <c r="Y193" s="47"/>
      <c r="Z193" s="211"/>
      <c r="AA193" s="212"/>
      <c r="AB193" s="193">
        <f t="shared" si="39"/>
        <v>0</v>
      </c>
      <c r="AC193" s="211">
        <f t="shared" si="40"/>
        <v>0</v>
      </c>
      <c r="AD193" s="88">
        <v>0.19</v>
      </c>
      <c r="AE193" s="195">
        <f t="shared" si="44"/>
        <v>0</v>
      </c>
      <c r="AF193" s="211">
        <f t="shared" si="45"/>
        <v>0</v>
      </c>
      <c r="AG193" s="50"/>
      <c r="AH193" s="43"/>
      <c r="AI193" s="46"/>
      <c r="AJ193" s="43"/>
      <c r="AK193" s="43"/>
      <c r="AL193" s="46"/>
      <c r="AM193" s="47"/>
      <c r="AN193" s="76">
        <f t="shared" si="41"/>
        <v>0</v>
      </c>
      <c r="AO193" s="76">
        <f t="shared" si="46"/>
        <v>0</v>
      </c>
      <c r="AP193" s="214"/>
      <c r="AQ193" s="76">
        <f t="shared" si="42"/>
        <v>0</v>
      </c>
      <c r="AR193" s="91">
        <f t="shared" si="47"/>
        <v>0</v>
      </c>
      <c r="AS193" s="184">
        <f>IF(EA_Tabelle!$AI193="Ja",EA_Tabelle!$AM193,IF(EA_Tabelle!$Y193&lt;&gt;"",EA_Tabelle!$Y193,EA_Tabelle!$U193))</f>
        <v>0</v>
      </c>
      <c r="AT193" s="76">
        <f>IF(EA_Tabelle!$AI193="Ja",EA_Tabelle!$AN193,IF(EA_Tabelle!$AC193&lt;&gt;0,EA_Tabelle!$AC193,EA_Tabelle!$W193))</f>
        <v>0</v>
      </c>
      <c r="AU193" s="91">
        <f>IF(EA_Tabelle!$AI193="Ja",EA_Tabelle!$AO193,IF(EA_Tabelle!$AF193&lt;&gt;0,EA_Tabelle!$AF193,EA_Tabelle!$X193))</f>
        <v>0</v>
      </c>
    </row>
    <row r="194" spans="1:47" s="81" customFormat="1" ht="25" customHeight="1" x14ac:dyDescent="0.3">
      <c r="A194" s="89" t="str">
        <f t="shared" si="32"/>
        <v>0_174</v>
      </c>
      <c r="B194" s="78">
        <f t="shared" si="33"/>
        <v>0</v>
      </c>
      <c r="C194" s="78">
        <f>IF(EA_Tabelle!$B538="","",COUNTIF($B$20:B193,EA_Tabelle!$B538)+1)</f>
        <v>174</v>
      </c>
      <c r="D194" s="77">
        <f t="shared" si="34"/>
        <v>0</v>
      </c>
      <c r="E194" s="77" t="e">
        <f>INDEX(Lieferanten[L_ID],MATCH(EA_Tabelle!$M194,Lieferanten[Lieferantenbezeichnung],0))</f>
        <v>#N/A</v>
      </c>
      <c r="F194" s="79">
        <f t="shared" si="35"/>
        <v>0</v>
      </c>
      <c r="G194" s="79" t="str">
        <f>IF(EA_Tabelle!$L194="","",(INDEX(BT[Ressort],MATCH(EA_Tabelle!$L194,BT[Bedarfsträger],0))))</f>
        <v/>
      </c>
      <c r="H194" s="80" t="str">
        <f>IF(EA_Tabelle!$L194="","",(INDEX(BT[BT_ID],MATCH(EA_Tabelle!$L194,BT[Bedarfsträger],0))))</f>
        <v/>
      </c>
      <c r="I194" s="82">
        <f t="shared" si="36"/>
        <v>0</v>
      </c>
      <c r="J194" s="82">
        <f t="shared" si="37"/>
        <v>0</v>
      </c>
      <c r="K194" s="83">
        <f t="shared" si="38"/>
        <v>0</v>
      </c>
      <c r="L194" s="44"/>
      <c r="M194" s="46"/>
      <c r="N194" s="208"/>
      <c r="O194" s="44"/>
      <c r="P194" s="43"/>
      <c r="Q194" s="206"/>
      <c r="R194" s="44"/>
      <c r="S194" s="90"/>
      <c r="T194" s="46"/>
      <c r="U194" s="210"/>
      <c r="V194" s="43"/>
      <c r="W194" s="186">
        <f>IFERROR(U194*INDEX(Preisstufen[Netto],MATCH(EA_Tabelle!T194,Preisstufen[Preisstufe],0)),0)</f>
        <v>0</v>
      </c>
      <c r="X194" s="186">
        <f t="shared" si="43"/>
        <v>0</v>
      </c>
      <c r="Y194" s="47"/>
      <c r="Z194" s="211"/>
      <c r="AA194" s="212"/>
      <c r="AB194" s="193">
        <f t="shared" si="39"/>
        <v>0</v>
      </c>
      <c r="AC194" s="211">
        <f t="shared" si="40"/>
        <v>0</v>
      </c>
      <c r="AD194" s="88">
        <v>0.19</v>
      </c>
      <c r="AE194" s="195">
        <f t="shared" si="44"/>
        <v>0</v>
      </c>
      <c r="AF194" s="211">
        <f t="shared" si="45"/>
        <v>0</v>
      </c>
      <c r="AG194" s="50"/>
      <c r="AH194" s="43"/>
      <c r="AI194" s="46"/>
      <c r="AJ194" s="43"/>
      <c r="AK194" s="43"/>
      <c r="AL194" s="46"/>
      <c r="AM194" s="47"/>
      <c r="AN194" s="76">
        <f t="shared" si="41"/>
        <v>0</v>
      </c>
      <c r="AO194" s="76">
        <f t="shared" si="46"/>
        <v>0</v>
      </c>
      <c r="AP194" s="214"/>
      <c r="AQ194" s="76">
        <f t="shared" si="42"/>
        <v>0</v>
      </c>
      <c r="AR194" s="91">
        <f t="shared" si="47"/>
        <v>0</v>
      </c>
      <c r="AS194" s="184">
        <f>IF(EA_Tabelle!$AI194="Ja",EA_Tabelle!$AM194,IF(EA_Tabelle!$Y194&lt;&gt;"",EA_Tabelle!$Y194,EA_Tabelle!$U194))</f>
        <v>0</v>
      </c>
      <c r="AT194" s="76">
        <f>IF(EA_Tabelle!$AI194="Ja",EA_Tabelle!$AN194,IF(EA_Tabelle!$AC194&lt;&gt;0,EA_Tabelle!$AC194,EA_Tabelle!$W194))</f>
        <v>0</v>
      </c>
      <c r="AU194" s="91">
        <f>IF(EA_Tabelle!$AI194="Ja",EA_Tabelle!$AO194,IF(EA_Tabelle!$AF194&lt;&gt;0,EA_Tabelle!$AF194,EA_Tabelle!$X194))</f>
        <v>0</v>
      </c>
    </row>
    <row r="195" spans="1:47" s="81" customFormat="1" ht="25" customHeight="1" x14ac:dyDescent="0.3">
      <c r="A195" s="89" t="str">
        <f t="shared" si="32"/>
        <v>0_175</v>
      </c>
      <c r="B195" s="78">
        <f t="shared" si="33"/>
        <v>0</v>
      </c>
      <c r="C195" s="78">
        <f>IF(EA_Tabelle!$B361="","",COUNTIF($B$20:B194,EA_Tabelle!$B361)+1)</f>
        <v>175</v>
      </c>
      <c r="D195" s="77">
        <f t="shared" si="34"/>
        <v>0</v>
      </c>
      <c r="E195" s="77" t="e">
        <f>INDEX(Lieferanten[L_ID],MATCH(EA_Tabelle!$M195,Lieferanten[Lieferantenbezeichnung],0))</f>
        <v>#N/A</v>
      </c>
      <c r="F195" s="79">
        <f t="shared" si="35"/>
        <v>0</v>
      </c>
      <c r="G195" s="79" t="str">
        <f>IF(EA_Tabelle!$L195="","",(INDEX(BT[Ressort],MATCH(EA_Tabelle!$L195,BT[Bedarfsträger],0))))</f>
        <v/>
      </c>
      <c r="H195" s="80" t="str">
        <f>IF(EA_Tabelle!$L195="","",(INDEX(BT[BT_ID],MATCH(EA_Tabelle!$L195,BT[Bedarfsträger],0))))</f>
        <v/>
      </c>
      <c r="I195" s="82">
        <f t="shared" si="36"/>
        <v>0</v>
      </c>
      <c r="J195" s="82">
        <f t="shared" si="37"/>
        <v>0</v>
      </c>
      <c r="K195" s="83">
        <f t="shared" si="38"/>
        <v>0</v>
      </c>
      <c r="L195" s="44"/>
      <c r="M195" s="46"/>
      <c r="N195" s="208"/>
      <c r="O195" s="44"/>
      <c r="P195" s="43"/>
      <c r="Q195" s="206"/>
      <c r="R195" s="44"/>
      <c r="S195" s="90"/>
      <c r="T195" s="46"/>
      <c r="U195" s="210"/>
      <c r="V195" s="43"/>
      <c r="W195" s="186">
        <f>IFERROR(U195*INDEX(Preisstufen[Netto],MATCH(EA_Tabelle!T195,Preisstufen[Preisstufe],0)),0)</f>
        <v>0</v>
      </c>
      <c r="X195" s="186">
        <f t="shared" si="43"/>
        <v>0</v>
      </c>
      <c r="Y195" s="47"/>
      <c r="Z195" s="211"/>
      <c r="AA195" s="212"/>
      <c r="AB195" s="193">
        <f t="shared" si="39"/>
        <v>0</v>
      </c>
      <c r="AC195" s="211">
        <f t="shared" si="40"/>
        <v>0</v>
      </c>
      <c r="AD195" s="88">
        <v>0.19</v>
      </c>
      <c r="AE195" s="195">
        <f t="shared" si="44"/>
        <v>0</v>
      </c>
      <c r="AF195" s="211">
        <f t="shared" si="45"/>
        <v>0</v>
      </c>
      <c r="AG195" s="50"/>
      <c r="AH195" s="43"/>
      <c r="AI195" s="46"/>
      <c r="AJ195" s="43"/>
      <c r="AK195" s="43"/>
      <c r="AL195" s="46"/>
      <c r="AM195" s="47"/>
      <c r="AN195" s="76">
        <f t="shared" si="41"/>
        <v>0</v>
      </c>
      <c r="AO195" s="76">
        <f t="shared" si="46"/>
        <v>0</v>
      </c>
      <c r="AP195" s="214"/>
      <c r="AQ195" s="76">
        <f t="shared" si="42"/>
        <v>0</v>
      </c>
      <c r="AR195" s="91">
        <f t="shared" si="47"/>
        <v>0</v>
      </c>
      <c r="AS195" s="184">
        <f>IF(EA_Tabelle!$AI195="Ja",EA_Tabelle!$AM195,IF(EA_Tabelle!$Y195&lt;&gt;"",EA_Tabelle!$Y195,EA_Tabelle!$U195))</f>
        <v>0</v>
      </c>
      <c r="AT195" s="76">
        <f>IF(EA_Tabelle!$AI195="Ja",EA_Tabelle!$AN195,IF(EA_Tabelle!$AC195&lt;&gt;0,EA_Tabelle!$AC195,EA_Tabelle!$W195))</f>
        <v>0</v>
      </c>
      <c r="AU195" s="91">
        <f>IF(EA_Tabelle!$AI195="Ja",EA_Tabelle!$AO195,IF(EA_Tabelle!$AF195&lt;&gt;0,EA_Tabelle!$AF195,EA_Tabelle!$X195))</f>
        <v>0</v>
      </c>
    </row>
    <row r="196" spans="1:47" s="81" customFormat="1" ht="25" customHeight="1" x14ac:dyDescent="0.3">
      <c r="A196" s="89" t="str">
        <f t="shared" si="32"/>
        <v>0_176</v>
      </c>
      <c r="B196" s="78">
        <f t="shared" si="33"/>
        <v>0</v>
      </c>
      <c r="C196" s="78">
        <f>IF(EA_Tabelle!$B553="","",COUNTIF($B$20:B195,EA_Tabelle!$B553)+1)</f>
        <v>176</v>
      </c>
      <c r="D196" s="77">
        <f t="shared" si="34"/>
        <v>0</v>
      </c>
      <c r="E196" s="77" t="e">
        <f>INDEX(Lieferanten[L_ID],MATCH(EA_Tabelle!$M196,Lieferanten[Lieferantenbezeichnung],0))</f>
        <v>#N/A</v>
      </c>
      <c r="F196" s="79">
        <f t="shared" si="35"/>
        <v>0</v>
      </c>
      <c r="G196" s="79" t="str">
        <f>IF(EA_Tabelle!$L196="","",(INDEX(BT[Ressort],MATCH(EA_Tabelle!$L196,BT[Bedarfsträger],0))))</f>
        <v/>
      </c>
      <c r="H196" s="80" t="str">
        <f>IF(EA_Tabelle!$L196="","",(INDEX(BT[BT_ID],MATCH(EA_Tabelle!$L196,BT[Bedarfsträger],0))))</f>
        <v/>
      </c>
      <c r="I196" s="82">
        <f t="shared" si="36"/>
        <v>0</v>
      </c>
      <c r="J196" s="82">
        <f t="shared" si="37"/>
        <v>0</v>
      </c>
      <c r="K196" s="83">
        <f t="shared" si="38"/>
        <v>0</v>
      </c>
      <c r="L196" s="44"/>
      <c r="M196" s="46"/>
      <c r="N196" s="208"/>
      <c r="O196" s="44"/>
      <c r="P196" s="43"/>
      <c r="Q196" s="206"/>
      <c r="R196" s="44"/>
      <c r="S196" s="90"/>
      <c r="T196" s="46"/>
      <c r="U196" s="210"/>
      <c r="V196" s="43"/>
      <c r="W196" s="186">
        <f>IFERROR(U196*INDEX(Preisstufen[Netto],MATCH(EA_Tabelle!T196,Preisstufen[Preisstufe],0)),0)</f>
        <v>0</v>
      </c>
      <c r="X196" s="186">
        <f t="shared" si="43"/>
        <v>0</v>
      </c>
      <c r="Y196" s="47"/>
      <c r="Z196" s="211"/>
      <c r="AA196" s="212"/>
      <c r="AB196" s="193">
        <f t="shared" si="39"/>
        <v>0</v>
      </c>
      <c r="AC196" s="211">
        <f t="shared" si="40"/>
        <v>0</v>
      </c>
      <c r="AD196" s="88">
        <v>0.19</v>
      </c>
      <c r="AE196" s="195">
        <f t="shared" si="44"/>
        <v>0</v>
      </c>
      <c r="AF196" s="211">
        <f t="shared" si="45"/>
        <v>0</v>
      </c>
      <c r="AG196" s="50"/>
      <c r="AH196" s="43"/>
      <c r="AI196" s="46"/>
      <c r="AJ196" s="43"/>
      <c r="AK196" s="43"/>
      <c r="AL196" s="46"/>
      <c r="AM196" s="47"/>
      <c r="AN196" s="76">
        <f t="shared" si="41"/>
        <v>0</v>
      </c>
      <c r="AO196" s="76">
        <f t="shared" si="46"/>
        <v>0</v>
      </c>
      <c r="AP196" s="214"/>
      <c r="AQ196" s="76">
        <f t="shared" si="42"/>
        <v>0</v>
      </c>
      <c r="AR196" s="91">
        <f t="shared" si="47"/>
        <v>0</v>
      </c>
      <c r="AS196" s="184">
        <f>IF(EA_Tabelle!$AI196="Ja",EA_Tabelle!$AM196,IF(EA_Tabelle!$Y196&lt;&gt;"",EA_Tabelle!$Y196,EA_Tabelle!$U196))</f>
        <v>0</v>
      </c>
      <c r="AT196" s="76">
        <f>IF(EA_Tabelle!$AI196="Ja",EA_Tabelle!$AN196,IF(EA_Tabelle!$AC196&lt;&gt;0,EA_Tabelle!$AC196,EA_Tabelle!$W196))</f>
        <v>0</v>
      </c>
      <c r="AU196" s="91">
        <f>IF(EA_Tabelle!$AI196="Ja",EA_Tabelle!$AO196,IF(EA_Tabelle!$AF196&lt;&gt;0,EA_Tabelle!$AF196,EA_Tabelle!$X196))</f>
        <v>0</v>
      </c>
    </row>
    <row r="197" spans="1:47" s="81" customFormat="1" ht="25" customHeight="1" x14ac:dyDescent="0.3">
      <c r="A197" s="89" t="str">
        <f t="shared" si="32"/>
        <v>0_177</v>
      </c>
      <c r="B197" s="78">
        <f t="shared" si="33"/>
        <v>0</v>
      </c>
      <c r="C197" s="78">
        <f>IF(EA_Tabelle!$B357="","",COUNTIF($B$20:B196,EA_Tabelle!$B357)+1)</f>
        <v>177</v>
      </c>
      <c r="D197" s="77">
        <f t="shared" si="34"/>
        <v>0</v>
      </c>
      <c r="E197" s="77" t="e">
        <f>INDEX(Lieferanten[L_ID],MATCH(EA_Tabelle!$M197,Lieferanten[Lieferantenbezeichnung],0))</f>
        <v>#N/A</v>
      </c>
      <c r="F197" s="79">
        <f t="shared" si="35"/>
        <v>0</v>
      </c>
      <c r="G197" s="79" t="str">
        <f>IF(EA_Tabelle!$L197="","",(INDEX(BT[Ressort],MATCH(EA_Tabelle!$L197,BT[Bedarfsträger],0))))</f>
        <v/>
      </c>
      <c r="H197" s="80" t="str">
        <f>IF(EA_Tabelle!$L197="","",(INDEX(BT[BT_ID],MATCH(EA_Tabelle!$L197,BT[Bedarfsträger],0))))</f>
        <v/>
      </c>
      <c r="I197" s="82">
        <f t="shared" si="36"/>
        <v>0</v>
      </c>
      <c r="J197" s="82">
        <f t="shared" si="37"/>
        <v>0</v>
      </c>
      <c r="K197" s="83">
        <f t="shared" si="38"/>
        <v>0</v>
      </c>
      <c r="L197" s="44"/>
      <c r="M197" s="46"/>
      <c r="N197" s="208"/>
      <c r="O197" s="44"/>
      <c r="P197" s="43"/>
      <c r="Q197" s="206"/>
      <c r="R197" s="44"/>
      <c r="S197" s="90"/>
      <c r="T197" s="46"/>
      <c r="U197" s="210"/>
      <c r="V197" s="43"/>
      <c r="W197" s="186">
        <f>IFERROR(U197*INDEX(Preisstufen[Netto],MATCH(EA_Tabelle!T197,Preisstufen[Preisstufe],0)),0)</f>
        <v>0</v>
      </c>
      <c r="X197" s="186">
        <f t="shared" si="43"/>
        <v>0</v>
      </c>
      <c r="Y197" s="47"/>
      <c r="Z197" s="211"/>
      <c r="AA197" s="212"/>
      <c r="AB197" s="193">
        <f t="shared" si="39"/>
        <v>0</v>
      </c>
      <c r="AC197" s="211">
        <f t="shared" si="40"/>
        <v>0</v>
      </c>
      <c r="AD197" s="88">
        <v>0.19</v>
      </c>
      <c r="AE197" s="195">
        <f t="shared" si="44"/>
        <v>0</v>
      </c>
      <c r="AF197" s="211">
        <f t="shared" si="45"/>
        <v>0</v>
      </c>
      <c r="AG197" s="50"/>
      <c r="AH197" s="43"/>
      <c r="AI197" s="46"/>
      <c r="AJ197" s="43"/>
      <c r="AK197" s="43"/>
      <c r="AL197" s="46"/>
      <c r="AM197" s="47"/>
      <c r="AN197" s="76">
        <f t="shared" si="41"/>
        <v>0</v>
      </c>
      <c r="AO197" s="76">
        <f t="shared" si="46"/>
        <v>0</v>
      </c>
      <c r="AP197" s="214"/>
      <c r="AQ197" s="76">
        <f t="shared" si="42"/>
        <v>0</v>
      </c>
      <c r="AR197" s="91">
        <f t="shared" si="47"/>
        <v>0</v>
      </c>
      <c r="AS197" s="184">
        <f>IF(EA_Tabelle!$AI197="Ja",EA_Tabelle!$AM197,IF(EA_Tabelle!$Y197&lt;&gt;"",EA_Tabelle!$Y197,EA_Tabelle!$U197))</f>
        <v>0</v>
      </c>
      <c r="AT197" s="76">
        <f>IF(EA_Tabelle!$AI197="Ja",EA_Tabelle!$AN197,IF(EA_Tabelle!$AC197&lt;&gt;0,EA_Tabelle!$AC197,EA_Tabelle!$W197))</f>
        <v>0</v>
      </c>
      <c r="AU197" s="91">
        <f>IF(EA_Tabelle!$AI197="Ja",EA_Tabelle!$AO197,IF(EA_Tabelle!$AF197&lt;&gt;0,EA_Tabelle!$AF197,EA_Tabelle!$X197))</f>
        <v>0</v>
      </c>
    </row>
    <row r="198" spans="1:47" s="81" customFormat="1" ht="25" customHeight="1" x14ac:dyDescent="0.3">
      <c r="A198" s="89" t="str">
        <f t="shared" si="32"/>
        <v>0_178</v>
      </c>
      <c r="B198" s="78">
        <f t="shared" si="33"/>
        <v>0</v>
      </c>
      <c r="C198" s="78">
        <f>IF(EA_Tabelle!$B286="","",COUNTIF($B$20:B197,EA_Tabelle!$B286)+1)</f>
        <v>178</v>
      </c>
      <c r="D198" s="77">
        <f t="shared" si="34"/>
        <v>0</v>
      </c>
      <c r="E198" s="77" t="e">
        <f>INDEX(Lieferanten[L_ID],MATCH(EA_Tabelle!$M198,Lieferanten[Lieferantenbezeichnung],0))</f>
        <v>#N/A</v>
      </c>
      <c r="F198" s="79">
        <f t="shared" si="35"/>
        <v>0</v>
      </c>
      <c r="G198" s="79" t="str">
        <f>IF(EA_Tabelle!$L198="","",(INDEX(BT[Ressort],MATCH(EA_Tabelle!$L198,BT[Bedarfsträger],0))))</f>
        <v/>
      </c>
      <c r="H198" s="80" t="str">
        <f>IF(EA_Tabelle!$L198="","",(INDEX(BT[BT_ID],MATCH(EA_Tabelle!$L198,BT[Bedarfsträger],0))))</f>
        <v/>
      </c>
      <c r="I198" s="82">
        <f t="shared" si="36"/>
        <v>0</v>
      </c>
      <c r="J198" s="82">
        <f t="shared" si="37"/>
        <v>0</v>
      </c>
      <c r="K198" s="83">
        <f t="shared" si="38"/>
        <v>0</v>
      </c>
      <c r="L198" s="44"/>
      <c r="M198" s="46"/>
      <c r="N198" s="208"/>
      <c r="O198" s="44"/>
      <c r="P198" s="43"/>
      <c r="Q198" s="206"/>
      <c r="R198" s="44"/>
      <c r="S198" s="90"/>
      <c r="T198" s="46"/>
      <c r="U198" s="210"/>
      <c r="V198" s="43"/>
      <c r="W198" s="186">
        <f>IFERROR(U198*INDEX(Preisstufen[Netto],MATCH(EA_Tabelle!T198,Preisstufen[Preisstufe],0)),0)</f>
        <v>0</v>
      </c>
      <c r="X198" s="186">
        <f t="shared" si="43"/>
        <v>0</v>
      </c>
      <c r="Y198" s="47"/>
      <c r="Z198" s="211"/>
      <c r="AA198" s="212"/>
      <c r="AB198" s="193">
        <f t="shared" si="39"/>
        <v>0</v>
      </c>
      <c r="AC198" s="211">
        <f t="shared" si="40"/>
        <v>0</v>
      </c>
      <c r="AD198" s="88">
        <v>0.19</v>
      </c>
      <c r="AE198" s="195">
        <f t="shared" si="44"/>
        <v>0</v>
      </c>
      <c r="AF198" s="211">
        <f t="shared" si="45"/>
        <v>0</v>
      </c>
      <c r="AG198" s="50"/>
      <c r="AH198" s="43"/>
      <c r="AI198" s="46"/>
      <c r="AJ198" s="43"/>
      <c r="AK198" s="43"/>
      <c r="AL198" s="46"/>
      <c r="AM198" s="47"/>
      <c r="AN198" s="76">
        <f t="shared" si="41"/>
        <v>0</v>
      </c>
      <c r="AO198" s="76">
        <f t="shared" si="46"/>
        <v>0</v>
      </c>
      <c r="AP198" s="214"/>
      <c r="AQ198" s="76">
        <f t="shared" si="42"/>
        <v>0</v>
      </c>
      <c r="AR198" s="91">
        <f t="shared" si="47"/>
        <v>0</v>
      </c>
      <c r="AS198" s="184">
        <f>IF(EA_Tabelle!$AI198="Ja",EA_Tabelle!$AM198,IF(EA_Tabelle!$Y198&lt;&gt;"",EA_Tabelle!$Y198,EA_Tabelle!$U198))</f>
        <v>0</v>
      </c>
      <c r="AT198" s="76">
        <f>IF(EA_Tabelle!$AI198="Ja",EA_Tabelle!$AN198,IF(EA_Tabelle!$AC198&lt;&gt;0,EA_Tabelle!$AC198,EA_Tabelle!$W198))</f>
        <v>0</v>
      </c>
      <c r="AU198" s="91">
        <f>IF(EA_Tabelle!$AI198="Ja",EA_Tabelle!$AO198,IF(EA_Tabelle!$AF198&lt;&gt;0,EA_Tabelle!$AF198,EA_Tabelle!$X198))</f>
        <v>0</v>
      </c>
    </row>
    <row r="199" spans="1:47" s="81" customFormat="1" ht="25" customHeight="1" x14ac:dyDescent="0.3">
      <c r="A199" s="89" t="str">
        <f t="shared" si="32"/>
        <v>0_179</v>
      </c>
      <c r="B199" s="78">
        <f t="shared" si="33"/>
        <v>0</v>
      </c>
      <c r="C199" s="78">
        <f>IF(EA_Tabelle!$B512="","",COUNTIF($B$20:B198,EA_Tabelle!$B512)+1)</f>
        <v>179</v>
      </c>
      <c r="D199" s="77">
        <f t="shared" si="34"/>
        <v>0</v>
      </c>
      <c r="E199" s="77" t="e">
        <f>INDEX(Lieferanten[L_ID],MATCH(EA_Tabelle!$M199,Lieferanten[Lieferantenbezeichnung],0))</f>
        <v>#N/A</v>
      </c>
      <c r="F199" s="79">
        <f t="shared" si="35"/>
        <v>0</v>
      </c>
      <c r="G199" s="79" t="str">
        <f>IF(EA_Tabelle!$L199="","",(INDEX(BT[Ressort],MATCH(EA_Tabelle!$L199,BT[Bedarfsträger],0))))</f>
        <v/>
      </c>
      <c r="H199" s="80" t="str">
        <f>IF(EA_Tabelle!$L199="","",(INDEX(BT[BT_ID],MATCH(EA_Tabelle!$L199,BT[Bedarfsträger],0))))</f>
        <v/>
      </c>
      <c r="I199" s="82">
        <f t="shared" si="36"/>
        <v>0</v>
      </c>
      <c r="J199" s="82">
        <f t="shared" si="37"/>
        <v>0</v>
      </c>
      <c r="K199" s="83">
        <f t="shared" si="38"/>
        <v>0</v>
      </c>
      <c r="L199" s="44"/>
      <c r="M199" s="46"/>
      <c r="N199" s="208"/>
      <c r="O199" s="44"/>
      <c r="P199" s="43"/>
      <c r="Q199" s="206"/>
      <c r="R199" s="44"/>
      <c r="S199" s="90"/>
      <c r="T199" s="46"/>
      <c r="U199" s="210"/>
      <c r="V199" s="43"/>
      <c r="W199" s="186">
        <f>IFERROR(U199*INDEX(Preisstufen[Netto],MATCH(EA_Tabelle!T199,Preisstufen[Preisstufe],0)),0)</f>
        <v>0</v>
      </c>
      <c r="X199" s="186">
        <f t="shared" si="43"/>
        <v>0</v>
      </c>
      <c r="Y199" s="47"/>
      <c r="Z199" s="211"/>
      <c r="AA199" s="212"/>
      <c r="AB199" s="193">
        <f t="shared" si="39"/>
        <v>0</v>
      </c>
      <c r="AC199" s="211">
        <f t="shared" si="40"/>
        <v>0</v>
      </c>
      <c r="AD199" s="88">
        <v>0.19</v>
      </c>
      <c r="AE199" s="195">
        <f t="shared" si="44"/>
        <v>0</v>
      </c>
      <c r="AF199" s="211">
        <f t="shared" si="45"/>
        <v>0</v>
      </c>
      <c r="AG199" s="50"/>
      <c r="AH199" s="43"/>
      <c r="AI199" s="46"/>
      <c r="AJ199" s="43"/>
      <c r="AK199" s="43"/>
      <c r="AL199" s="46"/>
      <c r="AM199" s="47"/>
      <c r="AN199" s="76">
        <f t="shared" si="41"/>
        <v>0</v>
      </c>
      <c r="AO199" s="76">
        <f t="shared" si="46"/>
        <v>0</v>
      </c>
      <c r="AP199" s="214"/>
      <c r="AQ199" s="76">
        <f t="shared" si="42"/>
        <v>0</v>
      </c>
      <c r="AR199" s="91">
        <f t="shared" si="47"/>
        <v>0</v>
      </c>
      <c r="AS199" s="184">
        <f>IF(EA_Tabelle!$AI199="Ja",EA_Tabelle!$AM199,IF(EA_Tabelle!$Y199&lt;&gt;"",EA_Tabelle!$Y199,EA_Tabelle!$U199))</f>
        <v>0</v>
      </c>
      <c r="AT199" s="76">
        <f>IF(EA_Tabelle!$AI199="Ja",EA_Tabelle!$AN199,IF(EA_Tabelle!$AC199&lt;&gt;0,EA_Tabelle!$AC199,EA_Tabelle!$W199))</f>
        <v>0</v>
      </c>
      <c r="AU199" s="91">
        <f>IF(EA_Tabelle!$AI199="Ja",EA_Tabelle!$AO199,IF(EA_Tabelle!$AF199&lt;&gt;0,EA_Tabelle!$AF199,EA_Tabelle!$X199))</f>
        <v>0</v>
      </c>
    </row>
    <row r="200" spans="1:47" s="81" customFormat="1" ht="25" customHeight="1" x14ac:dyDescent="0.3">
      <c r="A200" s="89" t="str">
        <f t="shared" si="32"/>
        <v>0_180</v>
      </c>
      <c r="B200" s="78">
        <f t="shared" si="33"/>
        <v>0</v>
      </c>
      <c r="C200" s="78">
        <f>IF(EA_Tabelle!$B596="","",COUNTIF($B$20:B199,EA_Tabelle!$B596)+1)</f>
        <v>180</v>
      </c>
      <c r="D200" s="77">
        <f t="shared" si="34"/>
        <v>0</v>
      </c>
      <c r="E200" s="77" t="e">
        <f>INDEX(Lieferanten[L_ID],MATCH(EA_Tabelle!$M200,Lieferanten[Lieferantenbezeichnung],0))</f>
        <v>#N/A</v>
      </c>
      <c r="F200" s="79">
        <f t="shared" si="35"/>
        <v>0</v>
      </c>
      <c r="G200" s="79" t="str">
        <f>IF(EA_Tabelle!$L200="","",(INDEX(BT[Ressort],MATCH(EA_Tabelle!$L200,BT[Bedarfsträger],0))))</f>
        <v/>
      </c>
      <c r="H200" s="80" t="str">
        <f>IF(EA_Tabelle!$L200="","",(INDEX(BT[BT_ID],MATCH(EA_Tabelle!$L200,BT[Bedarfsträger],0))))</f>
        <v/>
      </c>
      <c r="I200" s="82">
        <f t="shared" si="36"/>
        <v>0</v>
      </c>
      <c r="J200" s="82">
        <f t="shared" si="37"/>
        <v>0</v>
      </c>
      <c r="K200" s="83">
        <f t="shared" si="38"/>
        <v>0</v>
      </c>
      <c r="L200" s="44"/>
      <c r="M200" s="46"/>
      <c r="N200" s="208"/>
      <c r="O200" s="44"/>
      <c r="P200" s="43"/>
      <c r="Q200" s="206"/>
      <c r="R200" s="44"/>
      <c r="S200" s="90"/>
      <c r="T200" s="46"/>
      <c r="U200" s="210"/>
      <c r="V200" s="43"/>
      <c r="W200" s="186">
        <f>IFERROR(U200*INDEX(Preisstufen[Netto],MATCH(EA_Tabelle!T200,Preisstufen[Preisstufe],0)),0)</f>
        <v>0</v>
      </c>
      <c r="X200" s="186">
        <f t="shared" si="43"/>
        <v>0</v>
      </c>
      <c r="Y200" s="47"/>
      <c r="Z200" s="211"/>
      <c r="AA200" s="212"/>
      <c r="AB200" s="193">
        <f t="shared" si="39"/>
        <v>0</v>
      </c>
      <c r="AC200" s="211">
        <f t="shared" si="40"/>
        <v>0</v>
      </c>
      <c r="AD200" s="88">
        <v>0.19</v>
      </c>
      <c r="AE200" s="195">
        <f t="shared" si="44"/>
        <v>0</v>
      </c>
      <c r="AF200" s="211">
        <f t="shared" si="45"/>
        <v>0</v>
      </c>
      <c r="AG200" s="50"/>
      <c r="AH200" s="43"/>
      <c r="AI200" s="46"/>
      <c r="AJ200" s="43"/>
      <c r="AK200" s="43"/>
      <c r="AL200" s="46"/>
      <c r="AM200" s="47"/>
      <c r="AN200" s="76">
        <f t="shared" si="41"/>
        <v>0</v>
      </c>
      <c r="AO200" s="76">
        <f t="shared" si="46"/>
        <v>0</v>
      </c>
      <c r="AP200" s="214"/>
      <c r="AQ200" s="76">
        <f t="shared" si="42"/>
        <v>0</v>
      </c>
      <c r="AR200" s="91">
        <f t="shared" si="47"/>
        <v>0</v>
      </c>
      <c r="AS200" s="184">
        <f>IF(EA_Tabelle!$AI200="Ja",EA_Tabelle!$AM200,IF(EA_Tabelle!$Y200&lt;&gt;"",EA_Tabelle!$Y200,EA_Tabelle!$U200))</f>
        <v>0</v>
      </c>
      <c r="AT200" s="76">
        <f>IF(EA_Tabelle!$AI200="Ja",EA_Tabelle!$AN200,IF(EA_Tabelle!$AC200&lt;&gt;0,EA_Tabelle!$AC200,EA_Tabelle!$W200))</f>
        <v>0</v>
      </c>
      <c r="AU200" s="91">
        <f>IF(EA_Tabelle!$AI200="Ja",EA_Tabelle!$AO200,IF(EA_Tabelle!$AF200&lt;&gt;0,EA_Tabelle!$AF200,EA_Tabelle!$X200))</f>
        <v>0</v>
      </c>
    </row>
    <row r="201" spans="1:47" s="81" customFormat="1" ht="25" customHeight="1" x14ac:dyDescent="0.3">
      <c r="A201" s="89" t="str">
        <f t="shared" si="32"/>
        <v>0_181</v>
      </c>
      <c r="B201" s="78">
        <f t="shared" si="33"/>
        <v>0</v>
      </c>
      <c r="C201" s="78">
        <f>IF(EA_Tabelle!$B434="","",COUNTIF($B$20:B200,EA_Tabelle!$B434)+1)</f>
        <v>181</v>
      </c>
      <c r="D201" s="77">
        <f t="shared" si="34"/>
        <v>0</v>
      </c>
      <c r="E201" s="77" t="e">
        <f>INDEX(Lieferanten[L_ID],MATCH(EA_Tabelle!$M201,Lieferanten[Lieferantenbezeichnung],0))</f>
        <v>#N/A</v>
      </c>
      <c r="F201" s="79">
        <f t="shared" si="35"/>
        <v>0</v>
      </c>
      <c r="G201" s="79" t="str">
        <f>IF(EA_Tabelle!$L201="","",(INDEX(BT[Ressort],MATCH(EA_Tabelle!$L201,BT[Bedarfsträger],0))))</f>
        <v/>
      </c>
      <c r="H201" s="80" t="str">
        <f>IF(EA_Tabelle!$L201="","",(INDEX(BT[BT_ID],MATCH(EA_Tabelle!$L201,BT[Bedarfsträger],0))))</f>
        <v/>
      </c>
      <c r="I201" s="82">
        <f t="shared" si="36"/>
        <v>0</v>
      </c>
      <c r="J201" s="82">
        <f t="shared" si="37"/>
        <v>0</v>
      </c>
      <c r="K201" s="83">
        <f t="shared" si="38"/>
        <v>0</v>
      </c>
      <c r="L201" s="44"/>
      <c r="M201" s="46"/>
      <c r="N201" s="208"/>
      <c r="O201" s="44"/>
      <c r="P201" s="43"/>
      <c r="Q201" s="206"/>
      <c r="R201" s="44"/>
      <c r="S201" s="90"/>
      <c r="T201" s="46"/>
      <c r="U201" s="210"/>
      <c r="V201" s="43"/>
      <c r="W201" s="186">
        <f>IFERROR(U201*INDEX(Preisstufen[Netto],MATCH(EA_Tabelle!T201,Preisstufen[Preisstufe],0)),0)</f>
        <v>0</v>
      </c>
      <c r="X201" s="186">
        <f t="shared" si="43"/>
        <v>0</v>
      </c>
      <c r="Y201" s="47"/>
      <c r="Z201" s="211"/>
      <c r="AA201" s="212"/>
      <c r="AB201" s="193">
        <f t="shared" si="39"/>
        <v>0</v>
      </c>
      <c r="AC201" s="211">
        <f t="shared" si="40"/>
        <v>0</v>
      </c>
      <c r="AD201" s="88">
        <v>0.19</v>
      </c>
      <c r="AE201" s="195">
        <f t="shared" si="44"/>
        <v>0</v>
      </c>
      <c r="AF201" s="211">
        <f t="shared" si="45"/>
        <v>0</v>
      </c>
      <c r="AG201" s="50"/>
      <c r="AH201" s="43"/>
      <c r="AI201" s="46"/>
      <c r="AJ201" s="43"/>
      <c r="AK201" s="43"/>
      <c r="AL201" s="46"/>
      <c r="AM201" s="47"/>
      <c r="AN201" s="76">
        <f t="shared" si="41"/>
        <v>0</v>
      </c>
      <c r="AO201" s="76">
        <f t="shared" si="46"/>
        <v>0</v>
      </c>
      <c r="AP201" s="214"/>
      <c r="AQ201" s="76">
        <f t="shared" si="42"/>
        <v>0</v>
      </c>
      <c r="AR201" s="91">
        <f t="shared" si="47"/>
        <v>0</v>
      </c>
      <c r="AS201" s="184">
        <f>IF(EA_Tabelle!$AI201="Ja",EA_Tabelle!$AM201,IF(EA_Tabelle!$Y201&lt;&gt;"",EA_Tabelle!$Y201,EA_Tabelle!$U201))</f>
        <v>0</v>
      </c>
      <c r="AT201" s="76">
        <f>IF(EA_Tabelle!$AI201="Ja",EA_Tabelle!$AN201,IF(EA_Tabelle!$AC201&lt;&gt;0,EA_Tabelle!$AC201,EA_Tabelle!$W201))</f>
        <v>0</v>
      </c>
      <c r="AU201" s="91">
        <f>IF(EA_Tabelle!$AI201="Ja",EA_Tabelle!$AO201,IF(EA_Tabelle!$AF201&lt;&gt;0,EA_Tabelle!$AF201,EA_Tabelle!$X201))</f>
        <v>0</v>
      </c>
    </row>
    <row r="202" spans="1:47" s="81" customFormat="1" ht="25" customHeight="1" x14ac:dyDescent="0.3">
      <c r="A202" s="89" t="str">
        <f t="shared" si="32"/>
        <v>0_182</v>
      </c>
      <c r="B202" s="78">
        <f t="shared" si="33"/>
        <v>0</v>
      </c>
      <c r="C202" s="78">
        <f>IF(EA_Tabelle!$B634="","",COUNTIF($B$20:B201,EA_Tabelle!$B634)+1)</f>
        <v>182</v>
      </c>
      <c r="D202" s="77">
        <f t="shared" si="34"/>
        <v>0</v>
      </c>
      <c r="E202" s="77" t="e">
        <f>INDEX(Lieferanten[L_ID],MATCH(EA_Tabelle!$M202,Lieferanten[Lieferantenbezeichnung],0))</f>
        <v>#N/A</v>
      </c>
      <c r="F202" s="79">
        <f t="shared" si="35"/>
        <v>0</v>
      </c>
      <c r="G202" s="79" t="str">
        <f>IF(EA_Tabelle!$L202="","",(INDEX(BT[Ressort],MATCH(EA_Tabelle!$L202,BT[Bedarfsträger],0))))</f>
        <v/>
      </c>
      <c r="H202" s="80" t="str">
        <f>IF(EA_Tabelle!$L202="","",(INDEX(BT[BT_ID],MATCH(EA_Tabelle!$L202,BT[Bedarfsträger],0))))</f>
        <v/>
      </c>
      <c r="I202" s="82">
        <f t="shared" si="36"/>
        <v>0</v>
      </c>
      <c r="J202" s="82">
        <f t="shared" si="37"/>
        <v>0</v>
      </c>
      <c r="K202" s="83">
        <f t="shared" si="38"/>
        <v>0</v>
      </c>
      <c r="L202" s="44"/>
      <c r="M202" s="46"/>
      <c r="N202" s="208"/>
      <c r="O202" s="44"/>
      <c r="P202" s="43"/>
      <c r="Q202" s="206"/>
      <c r="R202" s="44"/>
      <c r="S202" s="90"/>
      <c r="T202" s="46"/>
      <c r="U202" s="210"/>
      <c r="V202" s="43"/>
      <c r="W202" s="186">
        <f>IFERROR(U202*INDEX(Preisstufen[Netto],MATCH(EA_Tabelle!T202,Preisstufen[Preisstufe],0)),0)</f>
        <v>0</v>
      </c>
      <c r="X202" s="186">
        <f t="shared" si="43"/>
        <v>0</v>
      </c>
      <c r="Y202" s="47"/>
      <c r="Z202" s="211"/>
      <c r="AA202" s="212"/>
      <c r="AB202" s="193">
        <f t="shared" si="39"/>
        <v>0</v>
      </c>
      <c r="AC202" s="211">
        <f t="shared" si="40"/>
        <v>0</v>
      </c>
      <c r="AD202" s="88">
        <v>0.19</v>
      </c>
      <c r="AE202" s="195">
        <f t="shared" si="44"/>
        <v>0</v>
      </c>
      <c r="AF202" s="211">
        <f t="shared" si="45"/>
        <v>0</v>
      </c>
      <c r="AG202" s="50"/>
      <c r="AH202" s="43"/>
      <c r="AI202" s="46"/>
      <c r="AJ202" s="43"/>
      <c r="AK202" s="43"/>
      <c r="AL202" s="46"/>
      <c r="AM202" s="47"/>
      <c r="AN202" s="76">
        <f t="shared" si="41"/>
        <v>0</v>
      </c>
      <c r="AO202" s="76">
        <f t="shared" si="46"/>
        <v>0</v>
      </c>
      <c r="AP202" s="214"/>
      <c r="AQ202" s="76">
        <f t="shared" si="42"/>
        <v>0</v>
      </c>
      <c r="AR202" s="91">
        <f t="shared" si="47"/>
        <v>0</v>
      </c>
      <c r="AS202" s="184">
        <f>IF(EA_Tabelle!$AI202="Ja",EA_Tabelle!$AM202,IF(EA_Tabelle!$Y202&lt;&gt;"",EA_Tabelle!$Y202,EA_Tabelle!$U202))</f>
        <v>0</v>
      </c>
      <c r="AT202" s="76">
        <f>IF(EA_Tabelle!$AI202="Ja",EA_Tabelle!$AN202,IF(EA_Tabelle!$AC202&lt;&gt;0,EA_Tabelle!$AC202,EA_Tabelle!$W202))</f>
        <v>0</v>
      </c>
      <c r="AU202" s="91">
        <f>IF(EA_Tabelle!$AI202="Ja",EA_Tabelle!$AO202,IF(EA_Tabelle!$AF202&lt;&gt;0,EA_Tabelle!$AF202,EA_Tabelle!$X202))</f>
        <v>0</v>
      </c>
    </row>
    <row r="203" spans="1:47" s="81" customFormat="1" ht="25" customHeight="1" x14ac:dyDescent="0.3">
      <c r="A203" s="89" t="str">
        <f t="shared" si="32"/>
        <v>0_183</v>
      </c>
      <c r="B203" s="78">
        <f t="shared" si="33"/>
        <v>0</v>
      </c>
      <c r="C203" s="78">
        <f>IF(EA_Tabelle!$B337="","",COUNTIF($B$20:B202,EA_Tabelle!$B337)+1)</f>
        <v>183</v>
      </c>
      <c r="D203" s="77">
        <f t="shared" si="34"/>
        <v>0</v>
      </c>
      <c r="E203" s="77" t="e">
        <f>INDEX(Lieferanten[L_ID],MATCH(EA_Tabelle!$M203,Lieferanten[Lieferantenbezeichnung],0))</f>
        <v>#N/A</v>
      </c>
      <c r="F203" s="79">
        <f t="shared" si="35"/>
        <v>0</v>
      </c>
      <c r="G203" s="79" t="str">
        <f>IF(EA_Tabelle!$L203="","",(INDEX(BT[Ressort],MATCH(EA_Tabelle!$L203,BT[Bedarfsträger],0))))</f>
        <v/>
      </c>
      <c r="H203" s="80" t="str">
        <f>IF(EA_Tabelle!$L203="","",(INDEX(BT[BT_ID],MATCH(EA_Tabelle!$L203,BT[Bedarfsträger],0))))</f>
        <v/>
      </c>
      <c r="I203" s="82">
        <f t="shared" si="36"/>
        <v>0</v>
      </c>
      <c r="J203" s="82">
        <f t="shared" si="37"/>
        <v>0</v>
      </c>
      <c r="K203" s="83">
        <f t="shared" si="38"/>
        <v>0</v>
      </c>
      <c r="L203" s="44"/>
      <c r="M203" s="46"/>
      <c r="N203" s="208"/>
      <c r="O203" s="44"/>
      <c r="P203" s="43"/>
      <c r="Q203" s="206"/>
      <c r="R203" s="44"/>
      <c r="S203" s="90"/>
      <c r="T203" s="46"/>
      <c r="U203" s="210"/>
      <c r="V203" s="43"/>
      <c r="W203" s="186">
        <f>IFERROR(U203*INDEX(Preisstufen[Netto],MATCH(EA_Tabelle!T203,Preisstufen[Preisstufe],0)),0)</f>
        <v>0</v>
      </c>
      <c r="X203" s="186">
        <f t="shared" si="43"/>
        <v>0</v>
      </c>
      <c r="Y203" s="47"/>
      <c r="Z203" s="211"/>
      <c r="AA203" s="212"/>
      <c r="AB203" s="193">
        <f t="shared" si="39"/>
        <v>0</v>
      </c>
      <c r="AC203" s="211">
        <f t="shared" si="40"/>
        <v>0</v>
      </c>
      <c r="AD203" s="88">
        <v>0.19</v>
      </c>
      <c r="AE203" s="195">
        <f t="shared" si="44"/>
        <v>0</v>
      </c>
      <c r="AF203" s="211">
        <f t="shared" si="45"/>
        <v>0</v>
      </c>
      <c r="AG203" s="50"/>
      <c r="AH203" s="43"/>
      <c r="AI203" s="46"/>
      <c r="AJ203" s="43"/>
      <c r="AK203" s="43"/>
      <c r="AL203" s="46"/>
      <c r="AM203" s="47"/>
      <c r="AN203" s="76">
        <f t="shared" si="41"/>
        <v>0</v>
      </c>
      <c r="AO203" s="76">
        <f t="shared" si="46"/>
        <v>0</v>
      </c>
      <c r="AP203" s="214"/>
      <c r="AQ203" s="76">
        <f t="shared" si="42"/>
        <v>0</v>
      </c>
      <c r="AR203" s="91">
        <f t="shared" si="47"/>
        <v>0</v>
      </c>
      <c r="AS203" s="184">
        <f>IF(EA_Tabelle!$AI203="Ja",EA_Tabelle!$AM203,IF(EA_Tabelle!$Y203&lt;&gt;"",EA_Tabelle!$Y203,EA_Tabelle!$U203))</f>
        <v>0</v>
      </c>
      <c r="AT203" s="76">
        <f>IF(EA_Tabelle!$AI203="Ja",EA_Tabelle!$AN203,IF(EA_Tabelle!$AC203&lt;&gt;0,EA_Tabelle!$AC203,EA_Tabelle!$W203))</f>
        <v>0</v>
      </c>
      <c r="AU203" s="91">
        <f>IF(EA_Tabelle!$AI203="Ja",EA_Tabelle!$AO203,IF(EA_Tabelle!$AF203&lt;&gt;0,EA_Tabelle!$AF203,EA_Tabelle!$X203))</f>
        <v>0</v>
      </c>
    </row>
    <row r="204" spans="1:47" s="81" customFormat="1" ht="25" customHeight="1" x14ac:dyDescent="0.3">
      <c r="A204" s="89" t="str">
        <f t="shared" si="32"/>
        <v>0_184</v>
      </c>
      <c r="B204" s="78">
        <f t="shared" si="33"/>
        <v>0</v>
      </c>
      <c r="C204" s="78">
        <f>IF(EA_Tabelle!$B462="","",COUNTIF($B$20:B203,EA_Tabelle!$B462)+1)</f>
        <v>184</v>
      </c>
      <c r="D204" s="77">
        <f t="shared" si="34"/>
        <v>0</v>
      </c>
      <c r="E204" s="77" t="e">
        <f>INDEX(Lieferanten[L_ID],MATCH(EA_Tabelle!$M204,Lieferanten[Lieferantenbezeichnung],0))</f>
        <v>#N/A</v>
      </c>
      <c r="F204" s="79">
        <f t="shared" si="35"/>
        <v>0</v>
      </c>
      <c r="G204" s="79" t="str">
        <f>IF(EA_Tabelle!$L204="","",(INDEX(BT[Ressort],MATCH(EA_Tabelle!$L204,BT[Bedarfsträger],0))))</f>
        <v/>
      </c>
      <c r="H204" s="80" t="str">
        <f>IF(EA_Tabelle!$L204="","",(INDEX(BT[BT_ID],MATCH(EA_Tabelle!$L204,BT[Bedarfsträger],0))))</f>
        <v/>
      </c>
      <c r="I204" s="82">
        <f t="shared" si="36"/>
        <v>0</v>
      </c>
      <c r="J204" s="82">
        <f t="shared" si="37"/>
        <v>0</v>
      </c>
      <c r="K204" s="83">
        <f t="shared" si="38"/>
        <v>0</v>
      </c>
      <c r="L204" s="44"/>
      <c r="M204" s="46"/>
      <c r="N204" s="208"/>
      <c r="O204" s="44"/>
      <c r="P204" s="43"/>
      <c r="Q204" s="206"/>
      <c r="R204" s="44"/>
      <c r="S204" s="90"/>
      <c r="T204" s="46"/>
      <c r="U204" s="210"/>
      <c r="V204" s="43"/>
      <c r="W204" s="186">
        <f>IFERROR(U204*INDEX(Preisstufen[Netto],MATCH(EA_Tabelle!T204,Preisstufen[Preisstufe],0)),0)</f>
        <v>0</v>
      </c>
      <c r="X204" s="186">
        <f t="shared" si="43"/>
        <v>0</v>
      </c>
      <c r="Y204" s="47"/>
      <c r="Z204" s="211"/>
      <c r="AA204" s="212"/>
      <c r="AB204" s="193">
        <f t="shared" si="39"/>
        <v>0</v>
      </c>
      <c r="AC204" s="211">
        <f t="shared" si="40"/>
        <v>0</v>
      </c>
      <c r="AD204" s="88">
        <v>0.19</v>
      </c>
      <c r="AE204" s="195">
        <f t="shared" si="44"/>
        <v>0</v>
      </c>
      <c r="AF204" s="211">
        <f t="shared" si="45"/>
        <v>0</v>
      </c>
      <c r="AG204" s="50"/>
      <c r="AH204" s="43"/>
      <c r="AI204" s="46"/>
      <c r="AJ204" s="43"/>
      <c r="AK204" s="43"/>
      <c r="AL204" s="46"/>
      <c r="AM204" s="47"/>
      <c r="AN204" s="76">
        <f t="shared" si="41"/>
        <v>0</v>
      </c>
      <c r="AO204" s="76">
        <f t="shared" si="46"/>
        <v>0</v>
      </c>
      <c r="AP204" s="214"/>
      <c r="AQ204" s="76">
        <f t="shared" si="42"/>
        <v>0</v>
      </c>
      <c r="AR204" s="91">
        <f t="shared" si="47"/>
        <v>0</v>
      </c>
      <c r="AS204" s="184">
        <f>IF(EA_Tabelle!$AI204="Ja",EA_Tabelle!$AM204,IF(EA_Tabelle!$Y204&lt;&gt;"",EA_Tabelle!$Y204,EA_Tabelle!$U204))</f>
        <v>0</v>
      </c>
      <c r="AT204" s="76">
        <f>IF(EA_Tabelle!$AI204="Ja",EA_Tabelle!$AN204,IF(EA_Tabelle!$AC204&lt;&gt;0,EA_Tabelle!$AC204,EA_Tabelle!$W204))</f>
        <v>0</v>
      </c>
      <c r="AU204" s="91">
        <f>IF(EA_Tabelle!$AI204="Ja",EA_Tabelle!$AO204,IF(EA_Tabelle!$AF204&lt;&gt;0,EA_Tabelle!$AF204,EA_Tabelle!$X204))</f>
        <v>0</v>
      </c>
    </row>
    <row r="205" spans="1:47" s="81" customFormat="1" ht="25" customHeight="1" x14ac:dyDescent="0.3">
      <c r="A205" s="89" t="str">
        <f t="shared" si="32"/>
        <v>0_185</v>
      </c>
      <c r="B205" s="78">
        <f t="shared" si="33"/>
        <v>0</v>
      </c>
      <c r="C205" s="78">
        <f>IF(EA_Tabelle!$B267="","",COUNTIF($B$20:B204,EA_Tabelle!$B267)+1)</f>
        <v>185</v>
      </c>
      <c r="D205" s="77">
        <f t="shared" si="34"/>
        <v>0</v>
      </c>
      <c r="E205" s="77" t="e">
        <f>INDEX(Lieferanten[L_ID],MATCH(EA_Tabelle!$M205,Lieferanten[Lieferantenbezeichnung],0))</f>
        <v>#N/A</v>
      </c>
      <c r="F205" s="79">
        <f t="shared" si="35"/>
        <v>0</v>
      </c>
      <c r="G205" s="79" t="str">
        <f>IF(EA_Tabelle!$L205="","",(INDEX(BT[Ressort],MATCH(EA_Tabelle!$L205,BT[Bedarfsträger],0))))</f>
        <v/>
      </c>
      <c r="H205" s="80" t="str">
        <f>IF(EA_Tabelle!$L205="","",(INDEX(BT[BT_ID],MATCH(EA_Tabelle!$L205,BT[Bedarfsträger],0))))</f>
        <v/>
      </c>
      <c r="I205" s="82">
        <f t="shared" si="36"/>
        <v>0</v>
      </c>
      <c r="J205" s="82">
        <f t="shared" si="37"/>
        <v>0</v>
      </c>
      <c r="K205" s="83">
        <f t="shared" si="38"/>
        <v>0</v>
      </c>
      <c r="L205" s="44"/>
      <c r="M205" s="46"/>
      <c r="N205" s="208"/>
      <c r="O205" s="44"/>
      <c r="P205" s="43"/>
      <c r="Q205" s="206"/>
      <c r="R205" s="44"/>
      <c r="S205" s="90"/>
      <c r="T205" s="46"/>
      <c r="U205" s="210"/>
      <c r="V205" s="43"/>
      <c r="W205" s="186">
        <f>IFERROR(U205*INDEX(Preisstufen[Netto],MATCH(EA_Tabelle!T205,Preisstufen[Preisstufe],0)),0)</f>
        <v>0</v>
      </c>
      <c r="X205" s="186">
        <f t="shared" si="43"/>
        <v>0</v>
      </c>
      <c r="Y205" s="47"/>
      <c r="Z205" s="211"/>
      <c r="AA205" s="212"/>
      <c r="AB205" s="193">
        <f t="shared" si="39"/>
        <v>0</v>
      </c>
      <c r="AC205" s="211">
        <f t="shared" si="40"/>
        <v>0</v>
      </c>
      <c r="AD205" s="88">
        <v>0.19</v>
      </c>
      <c r="AE205" s="195">
        <f t="shared" si="44"/>
        <v>0</v>
      </c>
      <c r="AF205" s="211">
        <f t="shared" si="45"/>
        <v>0</v>
      </c>
      <c r="AG205" s="50"/>
      <c r="AH205" s="43"/>
      <c r="AI205" s="46"/>
      <c r="AJ205" s="43"/>
      <c r="AK205" s="43"/>
      <c r="AL205" s="46"/>
      <c r="AM205" s="47"/>
      <c r="AN205" s="76">
        <f t="shared" si="41"/>
        <v>0</v>
      </c>
      <c r="AO205" s="76">
        <f t="shared" si="46"/>
        <v>0</v>
      </c>
      <c r="AP205" s="214"/>
      <c r="AQ205" s="76">
        <f t="shared" si="42"/>
        <v>0</v>
      </c>
      <c r="AR205" s="91">
        <f t="shared" si="47"/>
        <v>0</v>
      </c>
      <c r="AS205" s="184">
        <f>IF(EA_Tabelle!$AI205="Ja",EA_Tabelle!$AM205,IF(EA_Tabelle!$Y205&lt;&gt;"",EA_Tabelle!$Y205,EA_Tabelle!$U205))</f>
        <v>0</v>
      </c>
      <c r="AT205" s="76">
        <f>IF(EA_Tabelle!$AI205="Ja",EA_Tabelle!$AN205,IF(EA_Tabelle!$AC205&lt;&gt;0,EA_Tabelle!$AC205,EA_Tabelle!$W205))</f>
        <v>0</v>
      </c>
      <c r="AU205" s="91">
        <f>IF(EA_Tabelle!$AI205="Ja",EA_Tabelle!$AO205,IF(EA_Tabelle!$AF205&lt;&gt;0,EA_Tabelle!$AF205,EA_Tabelle!$X205))</f>
        <v>0</v>
      </c>
    </row>
    <row r="206" spans="1:47" s="81" customFormat="1" ht="25" customHeight="1" x14ac:dyDescent="0.3">
      <c r="A206" s="89" t="str">
        <f t="shared" si="32"/>
        <v>0_186</v>
      </c>
      <c r="B206" s="78">
        <f t="shared" si="33"/>
        <v>0</v>
      </c>
      <c r="C206" s="78">
        <f>IF(EA_Tabelle!$B641="","",COUNTIF($B$20:B205,EA_Tabelle!$B641)+1)</f>
        <v>186</v>
      </c>
      <c r="D206" s="77">
        <f t="shared" si="34"/>
        <v>0</v>
      </c>
      <c r="E206" s="77" t="e">
        <f>INDEX(Lieferanten[L_ID],MATCH(EA_Tabelle!$M206,Lieferanten[Lieferantenbezeichnung],0))</f>
        <v>#N/A</v>
      </c>
      <c r="F206" s="79">
        <f t="shared" si="35"/>
        <v>0</v>
      </c>
      <c r="G206" s="79" t="str">
        <f>IF(EA_Tabelle!$L206="","",(INDEX(BT[Ressort],MATCH(EA_Tabelle!$L206,BT[Bedarfsträger],0))))</f>
        <v/>
      </c>
      <c r="H206" s="80" t="str">
        <f>IF(EA_Tabelle!$L206="","",(INDEX(BT[BT_ID],MATCH(EA_Tabelle!$L206,BT[Bedarfsträger],0))))</f>
        <v/>
      </c>
      <c r="I206" s="82">
        <f t="shared" si="36"/>
        <v>0</v>
      </c>
      <c r="J206" s="82">
        <f t="shared" si="37"/>
        <v>0</v>
      </c>
      <c r="K206" s="83">
        <f t="shared" si="38"/>
        <v>0</v>
      </c>
      <c r="L206" s="44"/>
      <c r="M206" s="46"/>
      <c r="N206" s="208"/>
      <c r="O206" s="44"/>
      <c r="P206" s="43"/>
      <c r="Q206" s="206"/>
      <c r="R206" s="44"/>
      <c r="S206" s="90"/>
      <c r="T206" s="46"/>
      <c r="U206" s="210"/>
      <c r="V206" s="43"/>
      <c r="W206" s="186">
        <f>IFERROR(U206*INDEX(Preisstufen[Netto],MATCH(EA_Tabelle!T206,Preisstufen[Preisstufe],0)),0)</f>
        <v>0</v>
      </c>
      <c r="X206" s="186">
        <f t="shared" si="43"/>
        <v>0</v>
      </c>
      <c r="Y206" s="47"/>
      <c r="Z206" s="211"/>
      <c r="AA206" s="212"/>
      <c r="AB206" s="193">
        <f t="shared" si="39"/>
        <v>0</v>
      </c>
      <c r="AC206" s="211">
        <f t="shared" si="40"/>
        <v>0</v>
      </c>
      <c r="AD206" s="88">
        <v>0.19</v>
      </c>
      <c r="AE206" s="195">
        <f t="shared" si="44"/>
        <v>0</v>
      </c>
      <c r="AF206" s="211">
        <f t="shared" si="45"/>
        <v>0</v>
      </c>
      <c r="AG206" s="50"/>
      <c r="AH206" s="43"/>
      <c r="AI206" s="46"/>
      <c r="AJ206" s="43"/>
      <c r="AK206" s="43"/>
      <c r="AL206" s="46"/>
      <c r="AM206" s="47"/>
      <c r="AN206" s="76">
        <f t="shared" si="41"/>
        <v>0</v>
      </c>
      <c r="AO206" s="76">
        <f t="shared" si="46"/>
        <v>0</v>
      </c>
      <c r="AP206" s="214"/>
      <c r="AQ206" s="76">
        <f t="shared" si="42"/>
        <v>0</v>
      </c>
      <c r="AR206" s="91">
        <f t="shared" si="47"/>
        <v>0</v>
      </c>
      <c r="AS206" s="184">
        <f>IF(EA_Tabelle!$AI206="Ja",EA_Tabelle!$AM206,IF(EA_Tabelle!$Y206&lt;&gt;"",EA_Tabelle!$Y206,EA_Tabelle!$U206))</f>
        <v>0</v>
      </c>
      <c r="AT206" s="76">
        <f>IF(EA_Tabelle!$AI206="Ja",EA_Tabelle!$AN206,IF(EA_Tabelle!$AC206&lt;&gt;0,EA_Tabelle!$AC206,EA_Tabelle!$W206))</f>
        <v>0</v>
      </c>
      <c r="AU206" s="91">
        <f>IF(EA_Tabelle!$AI206="Ja",EA_Tabelle!$AO206,IF(EA_Tabelle!$AF206&lt;&gt;0,EA_Tabelle!$AF206,EA_Tabelle!$X206))</f>
        <v>0</v>
      </c>
    </row>
    <row r="207" spans="1:47" s="81" customFormat="1" ht="25" customHeight="1" x14ac:dyDescent="0.3">
      <c r="A207" s="89" t="str">
        <f t="shared" si="32"/>
        <v>0_187</v>
      </c>
      <c r="B207" s="78">
        <f t="shared" si="33"/>
        <v>0</v>
      </c>
      <c r="C207" s="78">
        <f>IF(EA_Tabelle!$B709="","",COUNTIF($B$20:B206,EA_Tabelle!$B709)+1)</f>
        <v>187</v>
      </c>
      <c r="D207" s="77">
        <f t="shared" si="34"/>
        <v>0</v>
      </c>
      <c r="E207" s="77" t="e">
        <f>INDEX(Lieferanten[L_ID],MATCH(EA_Tabelle!$M207,Lieferanten[Lieferantenbezeichnung],0))</f>
        <v>#N/A</v>
      </c>
      <c r="F207" s="79">
        <f t="shared" si="35"/>
        <v>0</v>
      </c>
      <c r="G207" s="79" t="str">
        <f>IF(EA_Tabelle!$L207="","",(INDEX(BT[Ressort],MATCH(EA_Tabelle!$L207,BT[Bedarfsträger],0))))</f>
        <v/>
      </c>
      <c r="H207" s="80" t="str">
        <f>IF(EA_Tabelle!$L207="","",(INDEX(BT[BT_ID],MATCH(EA_Tabelle!$L207,BT[Bedarfsträger],0))))</f>
        <v/>
      </c>
      <c r="I207" s="82">
        <f t="shared" si="36"/>
        <v>0</v>
      </c>
      <c r="J207" s="82">
        <f t="shared" si="37"/>
        <v>0</v>
      </c>
      <c r="K207" s="83">
        <f t="shared" si="38"/>
        <v>0</v>
      </c>
      <c r="L207" s="44"/>
      <c r="M207" s="46"/>
      <c r="N207" s="208"/>
      <c r="O207" s="44"/>
      <c r="P207" s="43"/>
      <c r="Q207" s="206"/>
      <c r="R207" s="44"/>
      <c r="S207" s="90"/>
      <c r="T207" s="46"/>
      <c r="U207" s="210"/>
      <c r="V207" s="43"/>
      <c r="W207" s="186">
        <f>IFERROR(U207*INDEX(Preisstufen[Netto],MATCH(EA_Tabelle!T207,Preisstufen[Preisstufe],0)),0)</f>
        <v>0</v>
      </c>
      <c r="X207" s="186">
        <f t="shared" si="43"/>
        <v>0</v>
      </c>
      <c r="Y207" s="47"/>
      <c r="Z207" s="211"/>
      <c r="AA207" s="212"/>
      <c r="AB207" s="193">
        <f t="shared" si="39"/>
        <v>0</v>
      </c>
      <c r="AC207" s="211">
        <f t="shared" si="40"/>
        <v>0</v>
      </c>
      <c r="AD207" s="88">
        <v>0.19</v>
      </c>
      <c r="AE207" s="195">
        <f t="shared" si="44"/>
        <v>0</v>
      </c>
      <c r="AF207" s="211">
        <f t="shared" si="45"/>
        <v>0</v>
      </c>
      <c r="AG207" s="50"/>
      <c r="AH207" s="43"/>
      <c r="AI207" s="46"/>
      <c r="AJ207" s="43"/>
      <c r="AK207" s="43"/>
      <c r="AL207" s="46"/>
      <c r="AM207" s="47"/>
      <c r="AN207" s="76">
        <f t="shared" si="41"/>
        <v>0</v>
      </c>
      <c r="AO207" s="76">
        <f t="shared" si="46"/>
        <v>0</v>
      </c>
      <c r="AP207" s="214"/>
      <c r="AQ207" s="76">
        <f t="shared" si="42"/>
        <v>0</v>
      </c>
      <c r="AR207" s="91">
        <f t="shared" si="47"/>
        <v>0</v>
      </c>
      <c r="AS207" s="184">
        <f>IF(EA_Tabelle!$AI207="Ja",EA_Tabelle!$AM207,IF(EA_Tabelle!$Y207&lt;&gt;"",EA_Tabelle!$Y207,EA_Tabelle!$U207))</f>
        <v>0</v>
      </c>
      <c r="AT207" s="76">
        <f>IF(EA_Tabelle!$AI207="Ja",EA_Tabelle!$AN207,IF(EA_Tabelle!$AC207&lt;&gt;0,EA_Tabelle!$AC207,EA_Tabelle!$W207))</f>
        <v>0</v>
      </c>
      <c r="AU207" s="91">
        <f>IF(EA_Tabelle!$AI207="Ja",EA_Tabelle!$AO207,IF(EA_Tabelle!$AF207&lt;&gt;0,EA_Tabelle!$AF207,EA_Tabelle!$X207))</f>
        <v>0</v>
      </c>
    </row>
    <row r="208" spans="1:47" s="81" customFormat="1" ht="25" customHeight="1" x14ac:dyDescent="0.3">
      <c r="A208" s="89" t="str">
        <f t="shared" si="32"/>
        <v>0_188</v>
      </c>
      <c r="B208" s="78">
        <f t="shared" si="33"/>
        <v>0</v>
      </c>
      <c r="C208" s="78">
        <f>IF(EA_Tabelle!$B541="","",COUNTIF($B$20:B207,EA_Tabelle!$B541)+1)</f>
        <v>188</v>
      </c>
      <c r="D208" s="77">
        <f t="shared" si="34"/>
        <v>0</v>
      </c>
      <c r="E208" s="77" t="e">
        <f>INDEX(Lieferanten[L_ID],MATCH(EA_Tabelle!$M208,Lieferanten[Lieferantenbezeichnung],0))</f>
        <v>#N/A</v>
      </c>
      <c r="F208" s="79">
        <f t="shared" si="35"/>
        <v>0</v>
      </c>
      <c r="G208" s="79" t="str">
        <f>IF(EA_Tabelle!$L208="","",(INDEX(BT[Ressort],MATCH(EA_Tabelle!$L208,BT[Bedarfsträger],0))))</f>
        <v/>
      </c>
      <c r="H208" s="80" t="str">
        <f>IF(EA_Tabelle!$L208="","",(INDEX(BT[BT_ID],MATCH(EA_Tabelle!$L208,BT[Bedarfsträger],0))))</f>
        <v/>
      </c>
      <c r="I208" s="82">
        <f t="shared" si="36"/>
        <v>0</v>
      </c>
      <c r="J208" s="82">
        <f t="shared" si="37"/>
        <v>0</v>
      </c>
      <c r="K208" s="83">
        <f t="shared" si="38"/>
        <v>0</v>
      </c>
      <c r="L208" s="44"/>
      <c r="M208" s="46"/>
      <c r="N208" s="208"/>
      <c r="O208" s="44"/>
      <c r="P208" s="43"/>
      <c r="Q208" s="206"/>
      <c r="R208" s="44"/>
      <c r="S208" s="90"/>
      <c r="T208" s="46"/>
      <c r="U208" s="210"/>
      <c r="V208" s="43"/>
      <c r="W208" s="186">
        <f>IFERROR(U208*INDEX(Preisstufen[Netto],MATCH(EA_Tabelle!T208,Preisstufen[Preisstufe],0)),0)</f>
        <v>0</v>
      </c>
      <c r="X208" s="186">
        <f t="shared" si="43"/>
        <v>0</v>
      </c>
      <c r="Y208" s="47"/>
      <c r="Z208" s="211"/>
      <c r="AA208" s="212"/>
      <c r="AB208" s="193">
        <f t="shared" si="39"/>
        <v>0</v>
      </c>
      <c r="AC208" s="211">
        <f t="shared" si="40"/>
        <v>0</v>
      </c>
      <c r="AD208" s="88">
        <v>0.19</v>
      </c>
      <c r="AE208" s="195">
        <f t="shared" si="44"/>
        <v>0</v>
      </c>
      <c r="AF208" s="211">
        <f t="shared" si="45"/>
        <v>0</v>
      </c>
      <c r="AG208" s="50"/>
      <c r="AH208" s="43"/>
      <c r="AI208" s="46"/>
      <c r="AJ208" s="43"/>
      <c r="AK208" s="43"/>
      <c r="AL208" s="46"/>
      <c r="AM208" s="47"/>
      <c r="AN208" s="76">
        <f t="shared" si="41"/>
        <v>0</v>
      </c>
      <c r="AO208" s="76">
        <f t="shared" si="46"/>
        <v>0</v>
      </c>
      <c r="AP208" s="214"/>
      <c r="AQ208" s="76">
        <f t="shared" si="42"/>
        <v>0</v>
      </c>
      <c r="AR208" s="91">
        <f t="shared" si="47"/>
        <v>0</v>
      </c>
      <c r="AS208" s="184">
        <f>IF(EA_Tabelle!$AI208="Ja",EA_Tabelle!$AM208,IF(EA_Tabelle!$Y208&lt;&gt;"",EA_Tabelle!$Y208,EA_Tabelle!$U208))</f>
        <v>0</v>
      </c>
      <c r="AT208" s="76">
        <f>IF(EA_Tabelle!$AI208="Ja",EA_Tabelle!$AN208,IF(EA_Tabelle!$AC208&lt;&gt;0,EA_Tabelle!$AC208,EA_Tabelle!$W208))</f>
        <v>0</v>
      </c>
      <c r="AU208" s="91">
        <f>IF(EA_Tabelle!$AI208="Ja",EA_Tabelle!$AO208,IF(EA_Tabelle!$AF208&lt;&gt;0,EA_Tabelle!$AF208,EA_Tabelle!$X208))</f>
        <v>0</v>
      </c>
    </row>
    <row r="209" spans="1:47" s="81" customFormat="1" ht="25" customHeight="1" x14ac:dyDescent="0.3">
      <c r="A209" s="89" t="str">
        <f t="shared" si="32"/>
        <v>0_189</v>
      </c>
      <c r="B209" s="78">
        <f t="shared" si="33"/>
        <v>0</v>
      </c>
      <c r="C209" s="78">
        <f>IF(EA_Tabelle!$B737="","",COUNTIF($B$20:B208,EA_Tabelle!$B737)+1)</f>
        <v>189</v>
      </c>
      <c r="D209" s="77">
        <f t="shared" si="34"/>
        <v>0</v>
      </c>
      <c r="E209" s="77" t="e">
        <f>INDEX(Lieferanten[L_ID],MATCH(EA_Tabelle!$M209,Lieferanten[Lieferantenbezeichnung],0))</f>
        <v>#N/A</v>
      </c>
      <c r="F209" s="79">
        <f t="shared" si="35"/>
        <v>0</v>
      </c>
      <c r="G209" s="79" t="str">
        <f>IF(EA_Tabelle!$L209="","",(INDEX(BT[Ressort],MATCH(EA_Tabelle!$L209,BT[Bedarfsträger],0))))</f>
        <v/>
      </c>
      <c r="H209" s="80" t="str">
        <f>IF(EA_Tabelle!$L209="","",(INDEX(BT[BT_ID],MATCH(EA_Tabelle!$L209,BT[Bedarfsträger],0))))</f>
        <v/>
      </c>
      <c r="I209" s="82">
        <f t="shared" si="36"/>
        <v>0</v>
      </c>
      <c r="J209" s="82">
        <f t="shared" si="37"/>
        <v>0</v>
      </c>
      <c r="K209" s="83">
        <f t="shared" si="38"/>
        <v>0</v>
      </c>
      <c r="L209" s="44"/>
      <c r="M209" s="46"/>
      <c r="N209" s="208"/>
      <c r="O209" s="44"/>
      <c r="P209" s="43"/>
      <c r="Q209" s="206"/>
      <c r="R209" s="44"/>
      <c r="S209" s="90"/>
      <c r="T209" s="46"/>
      <c r="U209" s="210"/>
      <c r="V209" s="43"/>
      <c r="W209" s="186">
        <f>IFERROR(U209*INDEX(Preisstufen[Netto],MATCH(EA_Tabelle!T209,Preisstufen[Preisstufe],0)),0)</f>
        <v>0</v>
      </c>
      <c r="X209" s="186">
        <f t="shared" si="43"/>
        <v>0</v>
      </c>
      <c r="Y209" s="47"/>
      <c r="Z209" s="211"/>
      <c r="AA209" s="212"/>
      <c r="AB209" s="193">
        <f t="shared" si="39"/>
        <v>0</v>
      </c>
      <c r="AC209" s="211">
        <f t="shared" si="40"/>
        <v>0</v>
      </c>
      <c r="AD209" s="88">
        <v>0.19</v>
      </c>
      <c r="AE209" s="195">
        <f t="shared" si="44"/>
        <v>0</v>
      </c>
      <c r="AF209" s="211">
        <f t="shared" si="45"/>
        <v>0</v>
      </c>
      <c r="AG209" s="50"/>
      <c r="AH209" s="43"/>
      <c r="AI209" s="46"/>
      <c r="AJ209" s="43"/>
      <c r="AK209" s="43"/>
      <c r="AL209" s="46"/>
      <c r="AM209" s="47"/>
      <c r="AN209" s="76">
        <f t="shared" si="41"/>
        <v>0</v>
      </c>
      <c r="AO209" s="76">
        <f t="shared" si="46"/>
        <v>0</v>
      </c>
      <c r="AP209" s="214"/>
      <c r="AQ209" s="76">
        <f t="shared" si="42"/>
        <v>0</v>
      </c>
      <c r="AR209" s="91">
        <f t="shared" si="47"/>
        <v>0</v>
      </c>
      <c r="AS209" s="184">
        <f>IF(EA_Tabelle!$AI209="Ja",EA_Tabelle!$AM209,IF(EA_Tabelle!$Y209&lt;&gt;"",EA_Tabelle!$Y209,EA_Tabelle!$U209))</f>
        <v>0</v>
      </c>
      <c r="AT209" s="76">
        <f>IF(EA_Tabelle!$AI209="Ja",EA_Tabelle!$AN209,IF(EA_Tabelle!$AC209&lt;&gt;0,EA_Tabelle!$AC209,EA_Tabelle!$W209))</f>
        <v>0</v>
      </c>
      <c r="AU209" s="91">
        <f>IF(EA_Tabelle!$AI209="Ja",EA_Tabelle!$AO209,IF(EA_Tabelle!$AF209&lt;&gt;0,EA_Tabelle!$AF209,EA_Tabelle!$X209))</f>
        <v>0</v>
      </c>
    </row>
    <row r="210" spans="1:47" s="81" customFormat="1" ht="25" customHeight="1" x14ac:dyDescent="0.3">
      <c r="A210" s="89" t="str">
        <f t="shared" si="32"/>
        <v>0_190</v>
      </c>
      <c r="B210" s="78">
        <f t="shared" si="33"/>
        <v>0</v>
      </c>
      <c r="C210" s="78">
        <f>IF(EA_Tabelle!$B536="","",COUNTIF($B$20:B209,EA_Tabelle!$B536)+1)</f>
        <v>190</v>
      </c>
      <c r="D210" s="77">
        <f t="shared" si="34"/>
        <v>0</v>
      </c>
      <c r="E210" s="77" t="e">
        <f>INDEX(Lieferanten[L_ID],MATCH(EA_Tabelle!$M210,Lieferanten[Lieferantenbezeichnung],0))</f>
        <v>#N/A</v>
      </c>
      <c r="F210" s="79">
        <f t="shared" si="35"/>
        <v>0</v>
      </c>
      <c r="G210" s="79" t="str">
        <f>IF(EA_Tabelle!$L210="","",(INDEX(BT[Ressort],MATCH(EA_Tabelle!$L210,BT[Bedarfsträger],0))))</f>
        <v/>
      </c>
      <c r="H210" s="80" t="str">
        <f>IF(EA_Tabelle!$L210="","",(INDEX(BT[BT_ID],MATCH(EA_Tabelle!$L210,BT[Bedarfsträger],0))))</f>
        <v/>
      </c>
      <c r="I210" s="82">
        <f t="shared" si="36"/>
        <v>0</v>
      </c>
      <c r="J210" s="82">
        <f t="shared" si="37"/>
        <v>0</v>
      </c>
      <c r="K210" s="83">
        <f t="shared" si="38"/>
        <v>0</v>
      </c>
      <c r="L210" s="44"/>
      <c r="M210" s="46"/>
      <c r="N210" s="208"/>
      <c r="O210" s="44"/>
      <c r="P210" s="43"/>
      <c r="Q210" s="206"/>
      <c r="R210" s="44"/>
      <c r="S210" s="90"/>
      <c r="T210" s="46"/>
      <c r="U210" s="210"/>
      <c r="V210" s="43"/>
      <c r="W210" s="186">
        <f>IFERROR(U210*INDEX(Preisstufen[Netto],MATCH(EA_Tabelle!T210,Preisstufen[Preisstufe],0)),0)</f>
        <v>0</v>
      </c>
      <c r="X210" s="186">
        <f t="shared" si="43"/>
        <v>0</v>
      </c>
      <c r="Y210" s="47"/>
      <c r="Z210" s="211"/>
      <c r="AA210" s="212"/>
      <c r="AB210" s="193">
        <f t="shared" si="39"/>
        <v>0</v>
      </c>
      <c r="AC210" s="211">
        <f t="shared" si="40"/>
        <v>0</v>
      </c>
      <c r="AD210" s="88">
        <v>0.19</v>
      </c>
      <c r="AE210" s="195">
        <f t="shared" si="44"/>
        <v>0</v>
      </c>
      <c r="AF210" s="211">
        <f t="shared" si="45"/>
        <v>0</v>
      </c>
      <c r="AG210" s="50"/>
      <c r="AH210" s="43"/>
      <c r="AI210" s="46"/>
      <c r="AJ210" s="43"/>
      <c r="AK210" s="43"/>
      <c r="AL210" s="46"/>
      <c r="AM210" s="47"/>
      <c r="AN210" s="76">
        <f t="shared" si="41"/>
        <v>0</v>
      </c>
      <c r="AO210" s="76">
        <f t="shared" si="46"/>
        <v>0</v>
      </c>
      <c r="AP210" s="214"/>
      <c r="AQ210" s="76">
        <f t="shared" si="42"/>
        <v>0</v>
      </c>
      <c r="AR210" s="91">
        <f t="shared" si="47"/>
        <v>0</v>
      </c>
      <c r="AS210" s="184">
        <f>IF(EA_Tabelle!$AI210="Ja",EA_Tabelle!$AM210,IF(EA_Tabelle!$Y210&lt;&gt;"",EA_Tabelle!$Y210,EA_Tabelle!$U210))</f>
        <v>0</v>
      </c>
      <c r="AT210" s="76">
        <f>IF(EA_Tabelle!$AI210="Ja",EA_Tabelle!$AN210,IF(EA_Tabelle!$AC210&lt;&gt;0,EA_Tabelle!$AC210,EA_Tabelle!$W210))</f>
        <v>0</v>
      </c>
      <c r="AU210" s="91">
        <f>IF(EA_Tabelle!$AI210="Ja",EA_Tabelle!$AO210,IF(EA_Tabelle!$AF210&lt;&gt;0,EA_Tabelle!$AF210,EA_Tabelle!$X210))</f>
        <v>0</v>
      </c>
    </row>
    <row r="211" spans="1:47" s="81" customFormat="1" ht="25" customHeight="1" x14ac:dyDescent="0.3">
      <c r="A211" s="89" t="str">
        <f t="shared" si="32"/>
        <v>0_191</v>
      </c>
      <c r="B211" s="78">
        <f t="shared" si="33"/>
        <v>0</v>
      </c>
      <c r="C211" s="78">
        <f>IF(EA_Tabelle!$B467="","",COUNTIF($B$20:B210,EA_Tabelle!$B467)+1)</f>
        <v>191</v>
      </c>
      <c r="D211" s="77">
        <f t="shared" si="34"/>
        <v>0</v>
      </c>
      <c r="E211" s="77" t="e">
        <f>INDEX(Lieferanten[L_ID],MATCH(EA_Tabelle!$M211,Lieferanten[Lieferantenbezeichnung],0))</f>
        <v>#N/A</v>
      </c>
      <c r="F211" s="79">
        <f t="shared" si="35"/>
        <v>0</v>
      </c>
      <c r="G211" s="79" t="str">
        <f>IF(EA_Tabelle!$L211="","",(INDEX(BT[Ressort],MATCH(EA_Tabelle!$L211,BT[Bedarfsträger],0))))</f>
        <v/>
      </c>
      <c r="H211" s="80" t="str">
        <f>IF(EA_Tabelle!$L211="","",(INDEX(BT[BT_ID],MATCH(EA_Tabelle!$L211,BT[Bedarfsträger],0))))</f>
        <v/>
      </c>
      <c r="I211" s="82">
        <f t="shared" si="36"/>
        <v>0</v>
      </c>
      <c r="J211" s="82">
        <f t="shared" si="37"/>
        <v>0</v>
      </c>
      <c r="K211" s="83">
        <f t="shared" si="38"/>
        <v>0</v>
      </c>
      <c r="L211" s="44"/>
      <c r="M211" s="46"/>
      <c r="N211" s="208"/>
      <c r="O211" s="44"/>
      <c r="P211" s="43"/>
      <c r="Q211" s="206"/>
      <c r="R211" s="44"/>
      <c r="S211" s="90"/>
      <c r="T211" s="46"/>
      <c r="U211" s="210"/>
      <c r="V211" s="43"/>
      <c r="W211" s="186">
        <f>IFERROR(U211*INDEX(Preisstufen[Netto],MATCH(EA_Tabelle!T211,Preisstufen[Preisstufe],0)),0)</f>
        <v>0</v>
      </c>
      <c r="X211" s="186">
        <f t="shared" si="43"/>
        <v>0</v>
      </c>
      <c r="Y211" s="47"/>
      <c r="Z211" s="211"/>
      <c r="AA211" s="212"/>
      <c r="AB211" s="193">
        <f t="shared" si="39"/>
        <v>0</v>
      </c>
      <c r="AC211" s="211">
        <f t="shared" si="40"/>
        <v>0</v>
      </c>
      <c r="AD211" s="88">
        <v>0.19</v>
      </c>
      <c r="AE211" s="195">
        <f t="shared" si="44"/>
        <v>0</v>
      </c>
      <c r="AF211" s="211">
        <f t="shared" si="45"/>
        <v>0</v>
      </c>
      <c r="AG211" s="50"/>
      <c r="AH211" s="43"/>
      <c r="AI211" s="46"/>
      <c r="AJ211" s="43"/>
      <c r="AK211" s="43"/>
      <c r="AL211" s="46"/>
      <c r="AM211" s="47"/>
      <c r="AN211" s="76">
        <f t="shared" si="41"/>
        <v>0</v>
      </c>
      <c r="AO211" s="76">
        <f t="shared" si="46"/>
        <v>0</v>
      </c>
      <c r="AP211" s="214"/>
      <c r="AQ211" s="76">
        <f t="shared" si="42"/>
        <v>0</v>
      </c>
      <c r="AR211" s="91">
        <f t="shared" si="47"/>
        <v>0</v>
      </c>
      <c r="AS211" s="184">
        <f>IF(EA_Tabelle!$AI211="Ja",EA_Tabelle!$AM211,IF(EA_Tabelle!$Y211&lt;&gt;"",EA_Tabelle!$Y211,EA_Tabelle!$U211))</f>
        <v>0</v>
      </c>
      <c r="AT211" s="76">
        <f>IF(EA_Tabelle!$AI211="Ja",EA_Tabelle!$AN211,IF(EA_Tabelle!$AC211&lt;&gt;0,EA_Tabelle!$AC211,EA_Tabelle!$W211))</f>
        <v>0</v>
      </c>
      <c r="AU211" s="91">
        <f>IF(EA_Tabelle!$AI211="Ja",EA_Tabelle!$AO211,IF(EA_Tabelle!$AF211&lt;&gt;0,EA_Tabelle!$AF211,EA_Tabelle!$X211))</f>
        <v>0</v>
      </c>
    </row>
    <row r="212" spans="1:47" s="81" customFormat="1" ht="25" customHeight="1" x14ac:dyDescent="0.3">
      <c r="A212" s="89" t="str">
        <f t="shared" si="32"/>
        <v>0_192</v>
      </c>
      <c r="B212" s="78">
        <f t="shared" si="33"/>
        <v>0</v>
      </c>
      <c r="C212" s="78">
        <f>IF(EA_Tabelle!$B495="","",COUNTIF($B$20:B211,EA_Tabelle!$B495)+1)</f>
        <v>192</v>
      </c>
      <c r="D212" s="77">
        <f t="shared" si="34"/>
        <v>0</v>
      </c>
      <c r="E212" s="77" t="e">
        <f>INDEX(Lieferanten[L_ID],MATCH(EA_Tabelle!$M212,Lieferanten[Lieferantenbezeichnung],0))</f>
        <v>#N/A</v>
      </c>
      <c r="F212" s="79">
        <f t="shared" si="35"/>
        <v>0</v>
      </c>
      <c r="G212" s="79" t="str">
        <f>IF(EA_Tabelle!$L212="","",(INDEX(BT[Ressort],MATCH(EA_Tabelle!$L212,BT[Bedarfsträger],0))))</f>
        <v/>
      </c>
      <c r="H212" s="80" t="str">
        <f>IF(EA_Tabelle!$L212="","",(INDEX(BT[BT_ID],MATCH(EA_Tabelle!$L212,BT[Bedarfsträger],0))))</f>
        <v/>
      </c>
      <c r="I212" s="82">
        <f t="shared" si="36"/>
        <v>0</v>
      </c>
      <c r="J212" s="82">
        <f t="shared" si="37"/>
        <v>0</v>
      </c>
      <c r="K212" s="83">
        <f t="shared" si="38"/>
        <v>0</v>
      </c>
      <c r="L212" s="44"/>
      <c r="M212" s="46"/>
      <c r="N212" s="208"/>
      <c r="O212" s="44"/>
      <c r="P212" s="43"/>
      <c r="Q212" s="206"/>
      <c r="R212" s="44"/>
      <c r="S212" s="90"/>
      <c r="T212" s="46"/>
      <c r="U212" s="210"/>
      <c r="V212" s="43"/>
      <c r="W212" s="186">
        <f>IFERROR(U212*INDEX(Preisstufen[Netto],MATCH(EA_Tabelle!T212,Preisstufen[Preisstufe],0)),0)</f>
        <v>0</v>
      </c>
      <c r="X212" s="186">
        <f t="shared" si="43"/>
        <v>0</v>
      </c>
      <c r="Y212" s="47"/>
      <c r="Z212" s="211"/>
      <c r="AA212" s="212"/>
      <c r="AB212" s="193">
        <f t="shared" si="39"/>
        <v>0</v>
      </c>
      <c r="AC212" s="211">
        <f t="shared" si="40"/>
        <v>0</v>
      </c>
      <c r="AD212" s="88">
        <v>0.19</v>
      </c>
      <c r="AE212" s="195">
        <f t="shared" si="44"/>
        <v>0</v>
      </c>
      <c r="AF212" s="211">
        <f t="shared" si="45"/>
        <v>0</v>
      </c>
      <c r="AG212" s="50"/>
      <c r="AH212" s="43"/>
      <c r="AI212" s="46"/>
      <c r="AJ212" s="43"/>
      <c r="AK212" s="43"/>
      <c r="AL212" s="46"/>
      <c r="AM212" s="47"/>
      <c r="AN212" s="76">
        <f t="shared" si="41"/>
        <v>0</v>
      </c>
      <c r="AO212" s="76">
        <f t="shared" si="46"/>
        <v>0</v>
      </c>
      <c r="AP212" s="214"/>
      <c r="AQ212" s="76">
        <f t="shared" si="42"/>
        <v>0</v>
      </c>
      <c r="AR212" s="91">
        <f t="shared" si="47"/>
        <v>0</v>
      </c>
      <c r="AS212" s="184">
        <f>IF(EA_Tabelle!$AI212="Ja",EA_Tabelle!$AM212,IF(EA_Tabelle!$Y212&lt;&gt;"",EA_Tabelle!$Y212,EA_Tabelle!$U212))</f>
        <v>0</v>
      </c>
      <c r="AT212" s="76">
        <f>IF(EA_Tabelle!$AI212="Ja",EA_Tabelle!$AN212,IF(EA_Tabelle!$AC212&lt;&gt;0,EA_Tabelle!$AC212,EA_Tabelle!$W212))</f>
        <v>0</v>
      </c>
      <c r="AU212" s="91">
        <f>IF(EA_Tabelle!$AI212="Ja",EA_Tabelle!$AO212,IF(EA_Tabelle!$AF212&lt;&gt;0,EA_Tabelle!$AF212,EA_Tabelle!$X212))</f>
        <v>0</v>
      </c>
    </row>
    <row r="213" spans="1:47" s="81" customFormat="1" ht="25" customHeight="1" x14ac:dyDescent="0.3">
      <c r="A213" s="89" t="str">
        <f t="shared" ref="A213:A276" si="48">IF(B213="","",B213&amp;"_"&amp;C213)</f>
        <v>0_193</v>
      </c>
      <c r="B213" s="78">
        <f t="shared" ref="B213:B276" si="49">$S$8</f>
        <v>0</v>
      </c>
      <c r="C213" s="78">
        <f>IF(EA_Tabelle!$B285="","",COUNTIF($B$20:B212,EA_Tabelle!$B285)+1)</f>
        <v>193</v>
      </c>
      <c r="D213" s="77">
        <f t="shared" ref="D213:D276" si="50">$S$6</f>
        <v>0</v>
      </c>
      <c r="E213" s="77" t="e">
        <f>INDEX(Lieferanten[L_ID],MATCH(EA_Tabelle!$M213,Lieferanten[Lieferantenbezeichnung],0))</f>
        <v>#N/A</v>
      </c>
      <c r="F213" s="79">
        <f t="shared" ref="F213:F276" si="51">$N$6</f>
        <v>0</v>
      </c>
      <c r="G213" s="79" t="str">
        <f>IF(EA_Tabelle!$L213="","",(INDEX(BT[Ressort],MATCH(EA_Tabelle!$L213,BT[Bedarfsträger],0))))</f>
        <v/>
      </c>
      <c r="H213" s="80" t="str">
        <f>IF(EA_Tabelle!$L213="","",(INDEX(BT[BT_ID],MATCH(EA_Tabelle!$L213,BT[Bedarfsträger],0))))</f>
        <v/>
      </c>
      <c r="I213" s="82">
        <f t="shared" ref="I213:I276" si="52">$N$10</f>
        <v>0</v>
      </c>
      <c r="J213" s="82">
        <f t="shared" ref="J213:J276" si="53">$P$10</f>
        <v>0</v>
      </c>
      <c r="K213" s="83">
        <f t="shared" ref="K213:K276" si="54">$S$10</f>
        <v>0</v>
      </c>
      <c r="L213" s="44"/>
      <c r="M213" s="46"/>
      <c r="N213" s="208"/>
      <c r="O213" s="44"/>
      <c r="P213" s="43"/>
      <c r="Q213" s="206"/>
      <c r="R213" s="44"/>
      <c r="S213" s="90"/>
      <c r="T213" s="46"/>
      <c r="U213" s="210"/>
      <c r="V213" s="43"/>
      <c r="W213" s="186">
        <f>IFERROR(U213*INDEX(Preisstufen[Netto],MATCH(EA_Tabelle!T213,Preisstufen[Preisstufe],0)),0)</f>
        <v>0</v>
      </c>
      <c r="X213" s="186">
        <f t="shared" si="43"/>
        <v>0</v>
      </c>
      <c r="Y213" s="47"/>
      <c r="Z213" s="211"/>
      <c r="AA213" s="212"/>
      <c r="AB213" s="193">
        <f t="shared" ref="AB213:AB276" si="55">IFERROR(IF(Vertragstyp="Beratervertrag", W213/U213,Z213*(1-AA213)),0)</f>
        <v>0</v>
      </c>
      <c r="AC213" s="211">
        <f t="shared" ref="AC213:AC276" si="56">IF(Vertragstyp="Beratervertrag", W213,Y213*AB213)</f>
        <v>0</v>
      </c>
      <c r="AD213" s="88">
        <v>0.19</v>
      </c>
      <c r="AE213" s="195">
        <f t="shared" si="44"/>
        <v>0</v>
      </c>
      <c r="AF213" s="211">
        <f t="shared" si="45"/>
        <v>0</v>
      </c>
      <c r="AG213" s="50"/>
      <c r="AH213" s="43"/>
      <c r="AI213" s="46"/>
      <c r="AJ213" s="43"/>
      <c r="AK213" s="43"/>
      <c r="AL213" s="46"/>
      <c r="AM213" s="47"/>
      <c r="AN213" s="76">
        <f t="shared" ref="AN213:AN276" si="57">AM213*AB213</f>
        <v>0</v>
      </c>
      <c r="AO213" s="76">
        <f t="shared" si="46"/>
        <v>0</v>
      </c>
      <c r="AP213" s="214"/>
      <c r="AQ213" s="76">
        <f t="shared" ref="AQ213:AQ276" si="58">AN213*(1-AP213)</f>
        <v>0</v>
      </c>
      <c r="AR213" s="91">
        <f t="shared" si="47"/>
        <v>0</v>
      </c>
      <c r="AS213" s="184">
        <f>IF(EA_Tabelle!$AI213="Ja",EA_Tabelle!$AM213,IF(EA_Tabelle!$Y213&lt;&gt;"",EA_Tabelle!$Y213,EA_Tabelle!$U213))</f>
        <v>0</v>
      </c>
      <c r="AT213" s="76">
        <f>IF(EA_Tabelle!$AI213="Ja",EA_Tabelle!$AN213,IF(EA_Tabelle!$AC213&lt;&gt;0,EA_Tabelle!$AC213,EA_Tabelle!$W213))</f>
        <v>0</v>
      </c>
      <c r="AU213" s="91">
        <f>IF(EA_Tabelle!$AI213="Ja",EA_Tabelle!$AO213,IF(EA_Tabelle!$AF213&lt;&gt;0,EA_Tabelle!$AF213,EA_Tabelle!$X213))</f>
        <v>0</v>
      </c>
    </row>
    <row r="214" spans="1:47" s="81" customFormat="1" ht="25" customHeight="1" x14ac:dyDescent="0.3">
      <c r="A214" s="89" t="str">
        <f t="shared" si="48"/>
        <v>0_194</v>
      </c>
      <c r="B214" s="78">
        <f t="shared" si="49"/>
        <v>0</v>
      </c>
      <c r="C214" s="78">
        <f>IF(EA_Tabelle!$B331="","",COUNTIF($B$20:B213,EA_Tabelle!$B331)+1)</f>
        <v>194</v>
      </c>
      <c r="D214" s="77">
        <f t="shared" si="50"/>
        <v>0</v>
      </c>
      <c r="E214" s="77" t="e">
        <f>INDEX(Lieferanten[L_ID],MATCH(EA_Tabelle!$M214,Lieferanten[Lieferantenbezeichnung],0))</f>
        <v>#N/A</v>
      </c>
      <c r="F214" s="79">
        <f t="shared" si="51"/>
        <v>0</v>
      </c>
      <c r="G214" s="79" t="str">
        <f>IF(EA_Tabelle!$L214="","",(INDEX(BT[Ressort],MATCH(EA_Tabelle!$L214,BT[Bedarfsträger],0))))</f>
        <v/>
      </c>
      <c r="H214" s="80" t="str">
        <f>IF(EA_Tabelle!$L214="","",(INDEX(BT[BT_ID],MATCH(EA_Tabelle!$L214,BT[Bedarfsträger],0))))</f>
        <v/>
      </c>
      <c r="I214" s="82">
        <f t="shared" si="52"/>
        <v>0</v>
      </c>
      <c r="J214" s="82">
        <f t="shared" si="53"/>
        <v>0</v>
      </c>
      <c r="K214" s="83">
        <f t="shared" si="54"/>
        <v>0</v>
      </c>
      <c r="L214" s="44"/>
      <c r="M214" s="46"/>
      <c r="N214" s="208"/>
      <c r="O214" s="44"/>
      <c r="P214" s="43"/>
      <c r="Q214" s="206"/>
      <c r="R214" s="44"/>
      <c r="S214" s="90"/>
      <c r="T214" s="46"/>
      <c r="U214" s="210"/>
      <c r="V214" s="43"/>
      <c r="W214" s="186">
        <f>IFERROR(U214*INDEX(Preisstufen[Netto],MATCH(EA_Tabelle!T214,Preisstufen[Preisstufe],0)),0)</f>
        <v>0</v>
      </c>
      <c r="X214" s="186">
        <f t="shared" ref="X214:X277" si="59">W214*(1+AD214)</f>
        <v>0</v>
      </c>
      <c r="Y214" s="47"/>
      <c r="Z214" s="211"/>
      <c r="AA214" s="212"/>
      <c r="AB214" s="193">
        <f t="shared" si="55"/>
        <v>0</v>
      </c>
      <c r="AC214" s="211">
        <f t="shared" si="56"/>
        <v>0</v>
      </c>
      <c r="AD214" s="88">
        <v>0.19</v>
      </c>
      <c r="AE214" s="195">
        <f t="shared" ref="AE214:AE277" si="60">AB214*(1+AD214)</f>
        <v>0</v>
      </c>
      <c r="AF214" s="211">
        <f t="shared" ref="AF214:AF277" si="61">AC214*(1+AD214)</f>
        <v>0</v>
      </c>
      <c r="AG214" s="50"/>
      <c r="AH214" s="43"/>
      <c r="AI214" s="46"/>
      <c r="AJ214" s="43"/>
      <c r="AK214" s="43"/>
      <c r="AL214" s="46"/>
      <c r="AM214" s="47"/>
      <c r="AN214" s="76">
        <f t="shared" si="57"/>
        <v>0</v>
      </c>
      <c r="AO214" s="76">
        <f t="shared" ref="AO214:AO277" si="62">AN214*(1+AD214)</f>
        <v>0</v>
      </c>
      <c r="AP214" s="214"/>
      <c r="AQ214" s="76">
        <f t="shared" si="58"/>
        <v>0</v>
      </c>
      <c r="AR214" s="91">
        <f t="shared" ref="AR214:AR277" si="63">AQ214*(1+AD214)</f>
        <v>0</v>
      </c>
      <c r="AS214" s="184">
        <f>IF(EA_Tabelle!$AI214="Ja",EA_Tabelle!$AM214,IF(EA_Tabelle!$Y214&lt;&gt;"",EA_Tabelle!$Y214,EA_Tabelle!$U214))</f>
        <v>0</v>
      </c>
      <c r="AT214" s="76">
        <f>IF(EA_Tabelle!$AI214="Ja",EA_Tabelle!$AN214,IF(EA_Tabelle!$AC214&lt;&gt;0,EA_Tabelle!$AC214,EA_Tabelle!$W214))</f>
        <v>0</v>
      </c>
      <c r="AU214" s="91">
        <f>IF(EA_Tabelle!$AI214="Ja",EA_Tabelle!$AO214,IF(EA_Tabelle!$AF214&lt;&gt;0,EA_Tabelle!$AF214,EA_Tabelle!$X214))</f>
        <v>0</v>
      </c>
    </row>
    <row r="215" spans="1:47" s="81" customFormat="1" ht="25" customHeight="1" x14ac:dyDescent="0.3">
      <c r="A215" s="89" t="str">
        <f t="shared" si="48"/>
        <v>0_195</v>
      </c>
      <c r="B215" s="78">
        <f t="shared" si="49"/>
        <v>0</v>
      </c>
      <c r="C215" s="78">
        <f>IF(EA_Tabelle!$B724="","",COUNTIF($B$20:B214,EA_Tabelle!$B724)+1)</f>
        <v>195</v>
      </c>
      <c r="D215" s="77">
        <f t="shared" si="50"/>
        <v>0</v>
      </c>
      <c r="E215" s="77" t="e">
        <f>INDEX(Lieferanten[L_ID],MATCH(EA_Tabelle!$M215,Lieferanten[Lieferantenbezeichnung],0))</f>
        <v>#N/A</v>
      </c>
      <c r="F215" s="79">
        <f t="shared" si="51"/>
        <v>0</v>
      </c>
      <c r="G215" s="79" t="str">
        <f>IF(EA_Tabelle!$L215="","",(INDEX(BT[Ressort],MATCH(EA_Tabelle!$L215,BT[Bedarfsträger],0))))</f>
        <v/>
      </c>
      <c r="H215" s="80" t="str">
        <f>IF(EA_Tabelle!$L215="","",(INDEX(BT[BT_ID],MATCH(EA_Tabelle!$L215,BT[Bedarfsträger],0))))</f>
        <v/>
      </c>
      <c r="I215" s="82">
        <f t="shared" si="52"/>
        <v>0</v>
      </c>
      <c r="J215" s="82">
        <f t="shared" si="53"/>
        <v>0</v>
      </c>
      <c r="K215" s="83">
        <f t="shared" si="54"/>
        <v>0</v>
      </c>
      <c r="L215" s="44"/>
      <c r="M215" s="46"/>
      <c r="N215" s="208"/>
      <c r="O215" s="44"/>
      <c r="P215" s="43"/>
      <c r="Q215" s="206"/>
      <c r="R215" s="44"/>
      <c r="S215" s="90"/>
      <c r="T215" s="46"/>
      <c r="U215" s="210"/>
      <c r="V215" s="43"/>
      <c r="W215" s="186">
        <f>IFERROR(U215*INDEX(Preisstufen[Netto],MATCH(EA_Tabelle!T215,Preisstufen[Preisstufe],0)),0)</f>
        <v>0</v>
      </c>
      <c r="X215" s="186">
        <f t="shared" si="59"/>
        <v>0</v>
      </c>
      <c r="Y215" s="47"/>
      <c r="Z215" s="211"/>
      <c r="AA215" s="212"/>
      <c r="AB215" s="193">
        <f t="shared" si="55"/>
        <v>0</v>
      </c>
      <c r="AC215" s="211">
        <f t="shared" si="56"/>
        <v>0</v>
      </c>
      <c r="AD215" s="88">
        <v>0.19</v>
      </c>
      <c r="AE215" s="195">
        <f t="shared" si="60"/>
        <v>0</v>
      </c>
      <c r="AF215" s="211">
        <f t="shared" si="61"/>
        <v>0</v>
      </c>
      <c r="AG215" s="50"/>
      <c r="AH215" s="43"/>
      <c r="AI215" s="46"/>
      <c r="AJ215" s="43"/>
      <c r="AK215" s="43"/>
      <c r="AL215" s="46"/>
      <c r="AM215" s="47"/>
      <c r="AN215" s="76">
        <f t="shared" si="57"/>
        <v>0</v>
      </c>
      <c r="AO215" s="76">
        <f t="shared" si="62"/>
        <v>0</v>
      </c>
      <c r="AP215" s="214"/>
      <c r="AQ215" s="76">
        <f t="shared" si="58"/>
        <v>0</v>
      </c>
      <c r="AR215" s="91">
        <f t="shared" si="63"/>
        <v>0</v>
      </c>
      <c r="AS215" s="184">
        <f>IF(EA_Tabelle!$AI215="Ja",EA_Tabelle!$AM215,IF(EA_Tabelle!$Y215&lt;&gt;"",EA_Tabelle!$Y215,EA_Tabelle!$U215))</f>
        <v>0</v>
      </c>
      <c r="AT215" s="76">
        <f>IF(EA_Tabelle!$AI215="Ja",EA_Tabelle!$AN215,IF(EA_Tabelle!$AC215&lt;&gt;0,EA_Tabelle!$AC215,EA_Tabelle!$W215))</f>
        <v>0</v>
      </c>
      <c r="AU215" s="91">
        <f>IF(EA_Tabelle!$AI215="Ja",EA_Tabelle!$AO215,IF(EA_Tabelle!$AF215&lt;&gt;0,EA_Tabelle!$AF215,EA_Tabelle!$X215))</f>
        <v>0</v>
      </c>
    </row>
    <row r="216" spans="1:47" s="81" customFormat="1" ht="25" customHeight="1" x14ac:dyDescent="0.3">
      <c r="A216" s="89" t="str">
        <f t="shared" si="48"/>
        <v>0_196</v>
      </c>
      <c r="B216" s="78">
        <f t="shared" si="49"/>
        <v>0</v>
      </c>
      <c r="C216" s="78">
        <f>IF(EA_Tabelle!$B583="","",COUNTIF($B$20:B215,EA_Tabelle!$B583)+1)</f>
        <v>196</v>
      </c>
      <c r="D216" s="77">
        <f t="shared" si="50"/>
        <v>0</v>
      </c>
      <c r="E216" s="77" t="e">
        <f>INDEX(Lieferanten[L_ID],MATCH(EA_Tabelle!$M216,Lieferanten[Lieferantenbezeichnung],0))</f>
        <v>#N/A</v>
      </c>
      <c r="F216" s="79">
        <f t="shared" si="51"/>
        <v>0</v>
      </c>
      <c r="G216" s="79" t="str">
        <f>IF(EA_Tabelle!$L216="","",(INDEX(BT[Ressort],MATCH(EA_Tabelle!$L216,BT[Bedarfsträger],0))))</f>
        <v/>
      </c>
      <c r="H216" s="80" t="str">
        <f>IF(EA_Tabelle!$L216="","",(INDEX(BT[BT_ID],MATCH(EA_Tabelle!$L216,BT[Bedarfsträger],0))))</f>
        <v/>
      </c>
      <c r="I216" s="82">
        <f t="shared" si="52"/>
        <v>0</v>
      </c>
      <c r="J216" s="82">
        <f t="shared" si="53"/>
        <v>0</v>
      </c>
      <c r="K216" s="83">
        <f t="shared" si="54"/>
        <v>0</v>
      </c>
      <c r="L216" s="44"/>
      <c r="M216" s="46"/>
      <c r="N216" s="208"/>
      <c r="O216" s="44"/>
      <c r="P216" s="43"/>
      <c r="Q216" s="206"/>
      <c r="R216" s="44"/>
      <c r="S216" s="90"/>
      <c r="T216" s="46"/>
      <c r="U216" s="210"/>
      <c r="V216" s="43"/>
      <c r="W216" s="186">
        <f>IFERROR(U216*INDEX(Preisstufen[Netto],MATCH(EA_Tabelle!T216,Preisstufen[Preisstufe],0)),0)</f>
        <v>0</v>
      </c>
      <c r="X216" s="186">
        <f t="shared" si="59"/>
        <v>0</v>
      </c>
      <c r="Y216" s="47"/>
      <c r="Z216" s="211"/>
      <c r="AA216" s="212"/>
      <c r="AB216" s="193">
        <f t="shared" si="55"/>
        <v>0</v>
      </c>
      <c r="AC216" s="211">
        <f t="shared" si="56"/>
        <v>0</v>
      </c>
      <c r="AD216" s="88">
        <v>0.19</v>
      </c>
      <c r="AE216" s="195">
        <f t="shared" si="60"/>
        <v>0</v>
      </c>
      <c r="AF216" s="211">
        <f t="shared" si="61"/>
        <v>0</v>
      </c>
      <c r="AG216" s="50"/>
      <c r="AH216" s="43"/>
      <c r="AI216" s="46"/>
      <c r="AJ216" s="43"/>
      <c r="AK216" s="43"/>
      <c r="AL216" s="46"/>
      <c r="AM216" s="47"/>
      <c r="AN216" s="76">
        <f t="shared" si="57"/>
        <v>0</v>
      </c>
      <c r="AO216" s="76">
        <f t="shared" si="62"/>
        <v>0</v>
      </c>
      <c r="AP216" s="214"/>
      <c r="AQ216" s="76">
        <f t="shared" si="58"/>
        <v>0</v>
      </c>
      <c r="AR216" s="91">
        <f t="shared" si="63"/>
        <v>0</v>
      </c>
      <c r="AS216" s="184">
        <f>IF(EA_Tabelle!$AI216="Ja",EA_Tabelle!$AM216,IF(EA_Tabelle!$Y216&lt;&gt;"",EA_Tabelle!$Y216,EA_Tabelle!$U216))</f>
        <v>0</v>
      </c>
      <c r="AT216" s="76">
        <f>IF(EA_Tabelle!$AI216="Ja",EA_Tabelle!$AN216,IF(EA_Tabelle!$AC216&lt;&gt;0,EA_Tabelle!$AC216,EA_Tabelle!$W216))</f>
        <v>0</v>
      </c>
      <c r="AU216" s="91">
        <f>IF(EA_Tabelle!$AI216="Ja",EA_Tabelle!$AO216,IF(EA_Tabelle!$AF216&lt;&gt;0,EA_Tabelle!$AF216,EA_Tabelle!$X216))</f>
        <v>0</v>
      </c>
    </row>
    <row r="217" spans="1:47" s="81" customFormat="1" ht="25" customHeight="1" x14ac:dyDescent="0.3">
      <c r="A217" s="89" t="str">
        <f t="shared" si="48"/>
        <v>0_197</v>
      </c>
      <c r="B217" s="78">
        <f t="shared" si="49"/>
        <v>0</v>
      </c>
      <c r="C217" s="78">
        <f>IF(EA_Tabelle!$B415="","",COUNTIF($B$20:B216,EA_Tabelle!$B415)+1)</f>
        <v>197</v>
      </c>
      <c r="D217" s="77">
        <f t="shared" si="50"/>
        <v>0</v>
      </c>
      <c r="E217" s="77" t="e">
        <f>INDEX(Lieferanten[L_ID],MATCH(EA_Tabelle!$M217,Lieferanten[Lieferantenbezeichnung],0))</f>
        <v>#N/A</v>
      </c>
      <c r="F217" s="79">
        <f t="shared" si="51"/>
        <v>0</v>
      </c>
      <c r="G217" s="79" t="str">
        <f>IF(EA_Tabelle!$L217="","",(INDEX(BT[Ressort],MATCH(EA_Tabelle!$L217,BT[Bedarfsträger],0))))</f>
        <v/>
      </c>
      <c r="H217" s="80" t="str">
        <f>IF(EA_Tabelle!$L217="","",(INDEX(BT[BT_ID],MATCH(EA_Tabelle!$L217,BT[Bedarfsträger],0))))</f>
        <v/>
      </c>
      <c r="I217" s="82">
        <f t="shared" si="52"/>
        <v>0</v>
      </c>
      <c r="J217" s="82">
        <f t="shared" si="53"/>
        <v>0</v>
      </c>
      <c r="K217" s="83">
        <f t="shared" si="54"/>
        <v>0</v>
      </c>
      <c r="L217" s="44"/>
      <c r="M217" s="46"/>
      <c r="N217" s="208"/>
      <c r="O217" s="44"/>
      <c r="P217" s="43"/>
      <c r="Q217" s="206"/>
      <c r="R217" s="44"/>
      <c r="S217" s="90"/>
      <c r="T217" s="46"/>
      <c r="U217" s="210"/>
      <c r="V217" s="43"/>
      <c r="W217" s="186">
        <f>IFERROR(U217*INDEX(Preisstufen[Netto],MATCH(EA_Tabelle!T217,Preisstufen[Preisstufe],0)),0)</f>
        <v>0</v>
      </c>
      <c r="X217" s="186">
        <f t="shared" si="59"/>
        <v>0</v>
      </c>
      <c r="Y217" s="47"/>
      <c r="Z217" s="211"/>
      <c r="AA217" s="212"/>
      <c r="AB217" s="193">
        <f t="shared" si="55"/>
        <v>0</v>
      </c>
      <c r="AC217" s="211">
        <f t="shared" si="56"/>
        <v>0</v>
      </c>
      <c r="AD217" s="88">
        <v>0.19</v>
      </c>
      <c r="AE217" s="195">
        <f t="shared" si="60"/>
        <v>0</v>
      </c>
      <c r="AF217" s="211">
        <f t="shared" si="61"/>
        <v>0</v>
      </c>
      <c r="AG217" s="50"/>
      <c r="AH217" s="43"/>
      <c r="AI217" s="46"/>
      <c r="AJ217" s="43"/>
      <c r="AK217" s="43"/>
      <c r="AL217" s="46"/>
      <c r="AM217" s="47"/>
      <c r="AN217" s="76">
        <f t="shared" si="57"/>
        <v>0</v>
      </c>
      <c r="AO217" s="76">
        <f t="shared" si="62"/>
        <v>0</v>
      </c>
      <c r="AP217" s="214"/>
      <c r="AQ217" s="76">
        <f t="shared" si="58"/>
        <v>0</v>
      </c>
      <c r="AR217" s="91">
        <f t="shared" si="63"/>
        <v>0</v>
      </c>
      <c r="AS217" s="184">
        <f>IF(EA_Tabelle!$AI217="Ja",EA_Tabelle!$AM217,IF(EA_Tabelle!$Y217&lt;&gt;"",EA_Tabelle!$Y217,EA_Tabelle!$U217))</f>
        <v>0</v>
      </c>
      <c r="AT217" s="76">
        <f>IF(EA_Tabelle!$AI217="Ja",EA_Tabelle!$AN217,IF(EA_Tabelle!$AC217&lt;&gt;0,EA_Tabelle!$AC217,EA_Tabelle!$W217))</f>
        <v>0</v>
      </c>
      <c r="AU217" s="91">
        <f>IF(EA_Tabelle!$AI217="Ja",EA_Tabelle!$AO217,IF(EA_Tabelle!$AF217&lt;&gt;0,EA_Tabelle!$AF217,EA_Tabelle!$X217))</f>
        <v>0</v>
      </c>
    </row>
    <row r="218" spans="1:47" s="81" customFormat="1" ht="25" customHeight="1" x14ac:dyDescent="0.3">
      <c r="A218" s="89" t="str">
        <f t="shared" si="48"/>
        <v>0_198</v>
      </c>
      <c r="B218" s="78">
        <f t="shared" si="49"/>
        <v>0</v>
      </c>
      <c r="C218" s="78">
        <f>IF(EA_Tabelle!$B701="","",COUNTIF($B$20:B217,EA_Tabelle!$B701)+1)</f>
        <v>198</v>
      </c>
      <c r="D218" s="77">
        <f t="shared" si="50"/>
        <v>0</v>
      </c>
      <c r="E218" s="77" t="e">
        <f>INDEX(Lieferanten[L_ID],MATCH(EA_Tabelle!$M218,Lieferanten[Lieferantenbezeichnung],0))</f>
        <v>#N/A</v>
      </c>
      <c r="F218" s="79">
        <f t="shared" si="51"/>
        <v>0</v>
      </c>
      <c r="G218" s="79" t="str">
        <f>IF(EA_Tabelle!$L218="","",(INDEX(BT[Ressort],MATCH(EA_Tabelle!$L218,BT[Bedarfsträger],0))))</f>
        <v/>
      </c>
      <c r="H218" s="80" t="str">
        <f>IF(EA_Tabelle!$L218="","",(INDEX(BT[BT_ID],MATCH(EA_Tabelle!$L218,BT[Bedarfsträger],0))))</f>
        <v/>
      </c>
      <c r="I218" s="82">
        <f t="shared" si="52"/>
        <v>0</v>
      </c>
      <c r="J218" s="82">
        <f t="shared" si="53"/>
        <v>0</v>
      </c>
      <c r="K218" s="83">
        <f t="shared" si="54"/>
        <v>0</v>
      </c>
      <c r="L218" s="44"/>
      <c r="M218" s="46"/>
      <c r="N218" s="208"/>
      <c r="O218" s="44"/>
      <c r="P218" s="43"/>
      <c r="Q218" s="206"/>
      <c r="R218" s="44"/>
      <c r="S218" s="90"/>
      <c r="T218" s="46"/>
      <c r="U218" s="210"/>
      <c r="V218" s="43"/>
      <c r="W218" s="186">
        <f>IFERROR(U218*INDEX(Preisstufen[Netto],MATCH(EA_Tabelle!T218,Preisstufen[Preisstufe],0)),0)</f>
        <v>0</v>
      </c>
      <c r="X218" s="186">
        <f t="shared" si="59"/>
        <v>0</v>
      </c>
      <c r="Y218" s="47"/>
      <c r="Z218" s="211"/>
      <c r="AA218" s="212"/>
      <c r="AB218" s="193">
        <f t="shared" si="55"/>
        <v>0</v>
      </c>
      <c r="AC218" s="211">
        <f t="shared" si="56"/>
        <v>0</v>
      </c>
      <c r="AD218" s="88">
        <v>0.19</v>
      </c>
      <c r="AE218" s="195">
        <f t="shared" si="60"/>
        <v>0</v>
      </c>
      <c r="AF218" s="211">
        <f t="shared" si="61"/>
        <v>0</v>
      </c>
      <c r="AG218" s="50"/>
      <c r="AH218" s="43"/>
      <c r="AI218" s="46"/>
      <c r="AJ218" s="43"/>
      <c r="AK218" s="43"/>
      <c r="AL218" s="46"/>
      <c r="AM218" s="47"/>
      <c r="AN218" s="76">
        <f t="shared" si="57"/>
        <v>0</v>
      </c>
      <c r="AO218" s="76">
        <f t="shared" si="62"/>
        <v>0</v>
      </c>
      <c r="AP218" s="214"/>
      <c r="AQ218" s="76">
        <f t="shared" si="58"/>
        <v>0</v>
      </c>
      <c r="AR218" s="91">
        <f t="shared" si="63"/>
        <v>0</v>
      </c>
      <c r="AS218" s="184">
        <f>IF(EA_Tabelle!$AI218="Ja",EA_Tabelle!$AM218,IF(EA_Tabelle!$Y218&lt;&gt;"",EA_Tabelle!$Y218,EA_Tabelle!$U218))</f>
        <v>0</v>
      </c>
      <c r="AT218" s="76">
        <f>IF(EA_Tabelle!$AI218="Ja",EA_Tabelle!$AN218,IF(EA_Tabelle!$AC218&lt;&gt;0,EA_Tabelle!$AC218,EA_Tabelle!$W218))</f>
        <v>0</v>
      </c>
      <c r="AU218" s="91">
        <f>IF(EA_Tabelle!$AI218="Ja",EA_Tabelle!$AO218,IF(EA_Tabelle!$AF218&lt;&gt;0,EA_Tabelle!$AF218,EA_Tabelle!$X218))</f>
        <v>0</v>
      </c>
    </row>
    <row r="219" spans="1:47" s="81" customFormat="1" ht="25" customHeight="1" x14ac:dyDescent="0.3">
      <c r="A219" s="89" t="str">
        <f t="shared" si="48"/>
        <v>0_199</v>
      </c>
      <c r="B219" s="78">
        <f t="shared" si="49"/>
        <v>0</v>
      </c>
      <c r="C219" s="78">
        <f>IF(EA_Tabelle!$B739="","",COUNTIF($B$20:B218,EA_Tabelle!$B739)+1)</f>
        <v>199</v>
      </c>
      <c r="D219" s="77">
        <f t="shared" si="50"/>
        <v>0</v>
      </c>
      <c r="E219" s="77" t="e">
        <f>INDEX(Lieferanten[L_ID],MATCH(EA_Tabelle!$M219,Lieferanten[Lieferantenbezeichnung],0))</f>
        <v>#N/A</v>
      </c>
      <c r="F219" s="79">
        <f t="shared" si="51"/>
        <v>0</v>
      </c>
      <c r="G219" s="79" t="str">
        <f>IF(EA_Tabelle!$L219="","",(INDEX(BT[Ressort],MATCH(EA_Tabelle!$L219,BT[Bedarfsträger],0))))</f>
        <v/>
      </c>
      <c r="H219" s="80" t="str">
        <f>IF(EA_Tabelle!$L219="","",(INDEX(BT[BT_ID],MATCH(EA_Tabelle!$L219,BT[Bedarfsträger],0))))</f>
        <v/>
      </c>
      <c r="I219" s="82">
        <f t="shared" si="52"/>
        <v>0</v>
      </c>
      <c r="J219" s="82">
        <f t="shared" si="53"/>
        <v>0</v>
      </c>
      <c r="K219" s="83">
        <f t="shared" si="54"/>
        <v>0</v>
      </c>
      <c r="L219" s="44"/>
      <c r="M219" s="46"/>
      <c r="N219" s="208"/>
      <c r="O219" s="44"/>
      <c r="P219" s="43"/>
      <c r="Q219" s="206"/>
      <c r="R219" s="44"/>
      <c r="S219" s="90"/>
      <c r="T219" s="46"/>
      <c r="U219" s="210"/>
      <c r="V219" s="43"/>
      <c r="W219" s="186">
        <f>IFERROR(U219*INDEX(Preisstufen[Netto],MATCH(EA_Tabelle!T219,Preisstufen[Preisstufe],0)),0)</f>
        <v>0</v>
      </c>
      <c r="X219" s="186">
        <f t="shared" si="59"/>
        <v>0</v>
      </c>
      <c r="Y219" s="47"/>
      <c r="Z219" s="211"/>
      <c r="AA219" s="212"/>
      <c r="AB219" s="193">
        <f t="shared" si="55"/>
        <v>0</v>
      </c>
      <c r="AC219" s="211">
        <f t="shared" si="56"/>
        <v>0</v>
      </c>
      <c r="AD219" s="88">
        <v>0.19</v>
      </c>
      <c r="AE219" s="195">
        <f t="shared" si="60"/>
        <v>0</v>
      </c>
      <c r="AF219" s="211">
        <f t="shared" si="61"/>
        <v>0</v>
      </c>
      <c r="AG219" s="50"/>
      <c r="AH219" s="43"/>
      <c r="AI219" s="46"/>
      <c r="AJ219" s="43"/>
      <c r="AK219" s="43"/>
      <c r="AL219" s="46"/>
      <c r="AM219" s="47"/>
      <c r="AN219" s="76">
        <f t="shared" si="57"/>
        <v>0</v>
      </c>
      <c r="AO219" s="76">
        <f t="shared" si="62"/>
        <v>0</v>
      </c>
      <c r="AP219" s="214"/>
      <c r="AQ219" s="76">
        <f t="shared" si="58"/>
        <v>0</v>
      </c>
      <c r="AR219" s="91">
        <f t="shared" si="63"/>
        <v>0</v>
      </c>
      <c r="AS219" s="184">
        <f>IF(EA_Tabelle!$AI219="Ja",EA_Tabelle!$AM219,IF(EA_Tabelle!$Y219&lt;&gt;"",EA_Tabelle!$Y219,EA_Tabelle!$U219))</f>
        <v>0</v>
      </c>
      <c r="AT219" s="76">
        <f>IF(EA_Tabelle!$AI219="Ja",EA_Tabelle!$AN219,IF(EA_Tabelle!$AC219&lt;&gt;0,EA_Tabelle!$AC219,EA_Tabelle!$W219))</f>
        <v>0</v>
      </c>
      <c r="AU219" s="91">
        <f>IF(EA_Tabelle!$AI219="Ja",EA_Tabelle!$AO219,IF(EA_Tabelle!$AF219&lt;&gt;0,EA_Tabelle!$AF219,EA_Tabelle!$X219))</f>
        <v>0</v>
      </c>
    </row>
    <row r="220" spans="1:47" s="81" customFormat="1" ht="25" customHeight="1" x14ac:dyDescent="0.3">
      <c r="A220" s="89" t="str">
        <f t="shared" si="48"/>
        <v>0_200</v>
      </c>
      <c r="B220" s="78">
        <f t="shared" si="49"/>
        <v>0</v>
      </c>
      <c r="C220" s="78">
        <f>IF(EA_Tabelle!$B539="","",COUNTIF($B$20:B219,EA_Tabelle!$B539)+1)</f>
        <v>200</v>
      </c>
      <c r="D220" s="77">
        <f t="shared" si="50"/>
        <v>0</v>
      </c>
      <c r="E220" s="77" t="e">
        <f>INDEX(Lieferanten[L_ID],MATCH(EA_Tabelle!$M220,Lieferanten[Lieferantenbezeichnung],0))</f>
        <v>#N/A</v>
      </c>
      <c r="F220" s="79">
        <f t="shared" si="51"/>
        <v>0</v>
      </c>
      <c r="G220" s="79" t="str">
        <f>IF(EA_Tabelle!$L220="","",(INDEX(BT[Ressort],MATCH(EA_Tabelle!$L220,BT[Bedarfsträger],0))))</f>
        <v/>
      </c>
      <c r="H220" s="80" t="str">
        <f>IF(EA_Tabelle!$L220="","",(INDEX(BT[BT_ID],MATCH(EA_Tabelle!$L220,BT[Bedarfsträger],0))))</f>
        <v/>
      </c>
      <c r="I220" s="82">
        <f t="shared" si="52"/>
        <v>0</v>
      </c>
      <c r="J220" s="82">
        <f t="shared" si="53"/>
        <v>0</v>
      </c>
      <c r="K220" s="83">
        <f t="shared" si="54"/>
        <v>0</v>
      </c>
      <c r="L220" s="44"/>
      <c r="M220" s="46"/>
      <c r="N220" s="208"/>
      <c r="O220" s="44"/>
      <c r="P220" s="43"/>
      <c r="Q220" s="206"/>
      <c r="R220" s="44"/>
      <c r="S220" s="90"/>
      <c r="T220" s="46"/>
      <c r="U220" s="210"/>
      <c r="V220" s="43"/>
      <c r="W220" s="186">
        <f>IFERROR(U220*INDEX(Preisstufen[Netto],MATCH(EA_Tabelle!T220,Preisstufen[Preisstufe],0)),0)</f>
        <v>0</v>
      </c>
      <c r="X220" s="186">
        <f t="shared" si="59"/>
        <v>0</v>
      </c>
      <c r="Y220" s="47"/>
      <c r="Z220" s="211"/>
      <c r="AA220" s="212"/>
      <c r="AB220" s="193">
        <f t="shared" si="55"/>
        <v>0</v>
      </c>
      <c r="AC220" s="211">
        <f t="shared" si="56"/>
        <v>0</v>
      </c>
      <c r="AD220" s="88">
        <v>0.19</v>
      </c>
      <c r="AE220" s="195">
        <f t="shared" si="60"/>
        <v>0</v>
      </c>
      <c r="AF220" s="211">
        <f t="shared" si="61"/>
        <v>0</v>
      </c>
      <c r="AG220" s="50"/>
      <c r="AH220" s="43"/>
      <c r="AI220" s="46"/>
      <c r="AJ220" s="43"/>
      <c r="AK220" s="43"/>
      <c r="AL220" s="46"/>
      <c r="AM220" s="47"/>
      <c r="AN220" s="76">
        <f t="shared" si="57"/>
        <v>0</v>
      </c>
      <c r="AO220" s="76">
        <f t="shared" si="62"/>
        <v>0</v>
      </c>
      <c r="AP220" s="214"/>
      <c r="AQ220" s="76">
        <f t="shared" si="58"/>
        <v>0</v>
      </c>
      <c r="AR220" s="91">
        <f t="shared" si="63"/>
        <v>0</v>
      </c>
      <c r="AS220" s="184">
        <f>IF(EA_Tabelle!$AI220="Ja",EA_Tabelle!$AM220,IF(EA_Tabelle!$Y220&lt;&gt;"",EA_Tabelle!$Y220,EA_Tabelle!$U220))</f>
        <v>0</v>
      </c>
      <c r="AT220" s="76">
        <f>IF(EA_Tabelle!$AI220="Ja",EA_Tabelle!$AN220,IF(EA_Tabelle!$AC220&lt;&gt;0,EA_Tabelle!$AC220,EA_Tabelle!$W220))</f>
        <v>0</v>
      </c>
      <c r="AU220" s="91">
        <f>IF(EA_Tabelle!$AI220="Ja",EA_Tabelle!$AO220,IF(EA_Tabelle!$AF220&lt;&gt;0,EA_Tabelle!$AF220,EA_Tabelle!$X220))</f>
        <v>0</v>
      </c>
    </row>
    <row r="221" spans="1:47" s="81" customFormat="1" ht="25" customHeight="1" x14ac:dyDescent="0.3">
      <c r="A221" s="89" t="str">
        <f t="shared" si="48"/>
        <v>0_201</v>
      </c>
      <c r="B221" s="78">
        <f t="shared" si="49"/>
        <v>0</v>
      </c>
      <c r="C221" s="78">
        <f>IF(EA_Tabelle!$B470="","",COUNTIF($B$20:B220,EA_Tabelle!$B470)+1)</f>
        <v>201</v>
      </c>
      <c r="D221" s="77">
        <f t="shared" si="50"/>
        <v>0</v>
      </c>
      <c r="E221" s="77" t="e">
        <f>INDEX(Lieferanten[L_ID],MATCH(EA_Tabelle!$M221,Lieferanten[Lieferantenbezeichnung],0))</f>
        <v>#N/A</v>
      </c>
      <c r="F221" s="79">
        <f t="shared" si="51"/>
        <v>0</v>
      </c>
      <c r="G221" s="79" t="str">
        <f>IF(EA_Tabelle!$L221="","",(INDEX(BT[Ressort],MATCH(EA_Tabelle!$L221,BT[Bedarfsträger],0))))</f>
        <v/>
      </c>
      <c r="H221" s="80" t="str">
        <f>IF(EA_Tabelle!$L221="","",(INDEX(BT[BT_ID],MATCH(EA_Tabelle!$L221,BT[Bedarfsträger],0))))</f>
        <v/>
      </c>
      <c r="I221" s="82">
        <f t="shared" si="52"/>
        <v>0</v>
      </c>
      <c r="J221" s="82">
        <f t="shared" si="53"/>
        <v>0</v>
      </c>
      <c r="K221" s="83">
        <f t="shared" si="54"/>
        <v>0</v>
      </c>
      <c r="L221" s="44"/>
      <c r="M221" s="46"/>
      <c r="N221" s="208"/>
      <c r="O221" s="44"/>
      <c r="P221" s="43"/>
      <c r="Q221" s="206"/>
      <c r="R221" s="44"/>
      <c r="S221" s="90"/>
      <c r="T221" s="46"/>
      <c r="U221" s="210"/>
      <c r="V221" s="43"/>
      <c r="W221" s="186">
        <f>IFERROR(U221*INDEX(Preisstufen[Netto],MATCH(EA_Tabelle!T221,Preisstufen[Preisstufe],0)),0)</f>
        <v>0</v>
      </c>
      <c r="X221" s="186">
        <f t="shared" si="59"/>
        <v>0</v>
      </c>
      <c r="Y221" s="47"/>
      <c r="Z221" s="211"/>
      <c r="AA221" s="212"/>
      <c r="AB221" s="193">
        <f t="shared" si="55"/>
        <v>0</v>
      </c>
      <c r="AC221" s="211">
        <f t="shared" si="56"/>
        <v>0</v>
      </c>
      <c r="AD221" s="88">
        <v>0.19</v>
      </c>
      <c r="AE221" s="195">
        <f t="shared" si="60"/>
        <v>0</v>
      </c>
      <c r="AF221" s="211">
        <f t="shared" si="61"/>
        <v>0</v>
      </c>
      <c r="AG221" s="50"/>
      <c r="AH221" s="43"/>
      <c r="AI221" s="46"/>
      <c r="AJ221" s="43"/>
      <c r="AK221" s="43"/>
      <c r="AL221" s="46"/>
      <c r="AM221" s="47"/>
      <c r="AN221" s="76">
        <f t="shared" si="57"/>
        <v>0</v>
      </c>
      <c r="AO221" s="76">
        <f t="shared" si="62"/>
        <v>0</v>
      </c>
      <c r="AP221" s="214"/>
      <c r="AQ221" s="76">
        <f t="shared" si="58"/>
        <v>0</v>
      </c>
      <c r="AR221" s="91">
        <f t="shared" si="63"/>
        <v>0</v>
      </c>
      <c r="AS221" s="184">
        <f>IF(EA_Tabelle!$AI221="Ja",EA_Tabelle!$AM221,IF(EA_Tabelle!$Y221&lt;&gt;"",EA_Tabelle!$Y221,EA_Tabelle!$U221))</f>
        <v>0</v>
      </c>
      <c r="AT221" s="76">
        <f>IF(EA_Tabelle!$AI221="Ja",EA_Tabelle!$AN221,IF(EA_Tabelle!$AC221&lt;&gt;0,EA_Tabelle!$AC221,EA_Tabelle!$W221))</f>
        <v>0</v>
      </c>
      <c r="AU221" s="91">
        <f>IF(EA_Tabelle!$AI221="Ja",EA_Tabelle!$AO221,IF(EA_Tabelle!$AF221&lt;&gt;0,EA_Tabelle!$AF221,EA_Tabelle!$X221))</f>
        <v>0</v>
      </c>
    </row>
    <row r="222" spans="1:47" s="81" customFormat="1" ht="25" customHeight="1" x14ac:dyDescent="0.3">
      <c r="A222" s="89" t="str">
        <f t="shared" si="48"/>
        <v>0_202</v>
      </c>
      <c r="B222" s="78">
        <f t="shared" si="49"/>
        <v>0</v>
      </c>
      <c r="C222" s="78">
        <f>IF(EA_Tabelle!$B258="","",COUNTIF($B$20:B221,EA_Tabelle!$B258)+1)</f>
        <v>202</v>
      </c>
      <c r="D222" s="77">
        <f t="shared" si="50"/>
        <v>0</v>
      </c>
      <c r="E222" s="77" t="e">
        <f>INDEX(Lieferanten[L_ID],MATCH(EA_Tabelle!$M222,Lieferanten[Lieferantenbezeichnung],0))</f>
        <v>#N/A</v>
      </c>
      <c r="F222" s="79">
        <f t="shared" si="51"/>
        <v>0</v>
      </c>
      <c r="G222" s="79" t="str">
        <f>IF(EA_Tabelle!$L222="","",(INDEX(BT[Ressort],MATCH(EA_Tabelle!$L222,BT[Bedarfsträger],0))))</f>
        <v/>
      </c>
      <c r="H222" s="80" t="str">
        <f>IF(EA_Tabelle!$L222="","",(INDEX(BT[BT_ID],MATCH(EA_Tabelle!$L222,BT[Bedarfsträger],0))))</f>
        <v/>
      </c>
      <c r="I222" s="82">
        <f t="shared" si="52"/>
        <v>0</v>
      </c>
      <c r="J222" s="82">
        <f t="shared" si="53"/>
        <v>0</v>
      </c>
      <c r="K222" s="83">
        <f t="shared" si="54"/>
        <v>0</v>
      </c>
      <c r="L222" s="44"/>
      <c r="M222" s="46"/>
      <c r="N222" s="208"/>
      <c r="O222" s="44"/>
      <c r="P222" s="43"/>
      <c r="Q222" s="206"/>
      <c r="R222" s="44"/>
      <c r="S222" s="90"/>
      <c r="T222" s="46"/>
      <c r="U222" s="210"/>
      <c r="V222" s="43"/>
      <c r="W222" s="186">
        <f>IFERROR(U222*INDEX(Preisstufen[Netto],MATCH(EA_Tabelle!T222,Preisstufen[Preisstufe],0)),0)</f>
        <v>0</v>
      </c>
      <c r="X222" s="186">
        <f t="shared" si="59"/>
        <v>0</v>
      </c>
      <c r="Y222" s="47"/>
      <c r="Z222" s="211"/>
      <c r="AA222" s="212"/>
      <c r="AB222" s="193">
        <f t="shared" si="55"/>
        <v>0</v>
      </c>
      <c r="AC222" s="211">
        <f t="shared" si="56"/>
        <v>0</v>
      </c>
      <c r="AD222" s="88">
        <v>0.19</v>
      </c>
      <c r="AE222" s="195">
        <f t="shared" si="60"/>
        <v>0</v>
      </c>
      <c r="AF222" s="211">
        <f t="shared" si="61"/>
        <v>0</v>
      </c>
      <c r="AG222" s="50"/>
      <c r="AH222" s="43"/>
      <c r="AI222" s="46"/>
      <c r="AJ222" s="43"/>
      <c r="AK222" s="43"/>
      <c r="AL222" s="46"/>
      <c r="AM222" s="47"/>
      <c r="AN222" s="76">
        <f t="shared" si="57"/>
        <v>0</v>
      </c>
      <c r="AO222" s="76">
        <f t="shared" si="62"/>
        <v>0</v>
      </c>
      <c r="AP222" s="214"/>
      <c r="AQ222" s="76">
        <f t="shared" si="58"/>
        <v>0</v>
      </c>
      <c r="AR222" s="91">
        <f t="shared" si="63"/>
        <v>0</v>
      </c>
      <c r="AS222" s="184">
        <f>IF(EA_Tabelle!$AI222="Ja",EA_Tabelle!$AM222,IF(EA_Tabelle!$Y222&lt;&gt;"",EA_Tabelle!$Y222,EA_Tabelle!$U222))</f>
        <v>0</v>
      </c>
      <c r="AT222" s="76">
        <f>IF(EA_Tabelle!$AI222="Ja",EA_Tabelle!$AN222,IF(EA_Tabelle!$AC222&lt;&gt;0,EA_Tabelle!$AC222,EA_Tabelle!$W222))</f>
        <v>0</v>
      </c>
      <c r="AU222" s="91">
        <f>IF(EA_Tabelle!$AI222="Ja",EA_Tabelle!$AO222,IF(EA_Tabelle!$AF222&lt;&gt;0,EA_Tabelle!$AF222,EA_Tabelle!$X222))</f>
        <v>0</v>
      </c>
    </row>
    <row r="223" spans="1:47" s="81" customFormat="1" ht="25" customHeight="1" x14ac:dyDescent="0.3">
      <c r="A223" s="89" t="str">
        <f t="shared" si="48"/>
        <v>0_203</v>
      </c>
      <c r="B223" s="78">
        <f t="shared" si="49"/>
        <v>0</v>
      </c>
      <c r="C223" s="78">
        <f>IF(EA_Tabelle!$B416="","",COUNTIF($B$20:B222,EA_Tabelle!$B416)+1)</f>
        <v>203</v>
      </c>
      <c r="D223" s="77">
        <f t="shared" si="50"/>
        <v>0</v>
      </c>
      <c r="E223" s="77" t="e">
        <f>INDEX(Lieferanten[L_ID],MATCH(EA_Tabelle!$M223,Lieferanten[Lieferantenbezeichnung],0))</f>
        <v>#N/A</v>
      </c>
      <c r="F223" s="79">
        <f t="shared" si="51"/>
        <v>0</v>
      </c>
      <c r="G223" s="79" t="str">
        <f>IF(EA_Tabelle!$L223="","",(INDEX(BT[Ressort],MATCH(EA_Tabelle!$L223,BT[Bedarfsträger],0))))</f>
        <v/>
      </c>
      <c r="H223" s="80" t="str">
        <f>IF(EA_Tabelle!$L223="","",(INDEX(BT[BT_ID],MATCH(EA_Tabelle!$L223,BT[Bedarfsträger],0))))</f>
        <v/>
      </c>
      <c r="I223" s="82">
        <f t="shared" si="52"/>
        <v>0</v>
      </c>
      <c r="J223" s="82">
        <f t="shared" si="53"/>
        <v>0</v>
      </c>
      <c r="K223" s="83">
        <f t="shared" si="54"/>
        <v>0</v>
      </c>
      <c r="L223" s="44"/>
      <c r="M223" s="46"/>
      <c r="N223" s="208"/>
      <c r="O223" s="44"/>
      <c r="P223" s="43"/>
      <c r="Q223" s="206"/>
      <c r="R223" s="44"/>
      <c r="S223" s="90"/>
      <c r="T223" s="46"/>
      <c r="U223" s="210"/>
      <c r="V223" s="43"/>
      <c r="W223" s="186">
        <f>IFERROR(U223*INDEX(Preisstufen[Netto],MATCH(EA_Tabelle!T223,Preisstufen[Preisstufe],0)),0)</f>
        <v>0</v>
      </c>
      <c r="X223" s="186">
        <f t="shared" si="59"/>
        <v>0</v>
      </c>
      <c r="Y223" s="47"/>
      <c r="Z223" s="211"/>
      <c r="AA223" s="212"/>
      <c r="AB223" s="193">
        <f t="shared" si="55"/>
        <v>0</v>
      </c>
      <c r="AC223" s="211">
        <f t="shared" si="56"/>
        <v>0</v>
      </c>
      <c r="AD223" s="88">
        <v>0.19</v>
      </c>
      <c r="AE223" s="195">
        <f t="shared" si="60"/>
        <v>0</v>
      </c>
      <c r="AF223" s="211">
        <f t="shared" si="61"/>
        <v>0</v>
      </c>
      <c r="AG223" s="50"/>
      <c r="AH223" s="43"/>
      <c r="AI223" s="46"/>
      <c r="AJ223" s="43"/>
      <c r="AK223" s="43"/>
      <c r="AL223" s="46"/>
      <c r="AM223" s="47"/>
      <c r="AN223" s="76">
        <f t="shared" si="57"/>
        <v>0</v>
      </c>
      <c r="AO223" s="76">
        <f t="shared" si="62"/>
        <v>0</v>
      </c>
      <c r="AP223" s="214"/>
      <c r="AQ223" s="76">
        <f t="shared" si="58"/>
        <v>0</v>
      </c>
      <c r="AR223" s="91">
        <f t="shared" si="63"/>
        <v>0</v>
      </c>
      <c r="AS223" s="184">
        <f>IF(EA_Tabelle!$AI223="Ja",EA_Tabelle!$AM223,IF(EA_Tabelle!$Y223&lt;&gt;"",EA_Tabelle!$Y223,EA_Tabelle!$U223))</f>
        <v>0</v>
      </c>
      <c r="AT223" s="76">
        <f>IF(EA_Tabelle!$AI223="Ja",EA_Tabelle!$AN223,IF(EA_Tabelle!$AC223&lt;&gt;0,EA_Tabelle!$AC223,EA_Tabelle!$W223))</f>
        <v>0</v>
      </c>
      <c r="AU223" s="91">
        <f>IF(EA_Tabelle!$AI223="Ja",EA_Tabelle!$AO223,IF(EA_Tabelle!$AF223&lt;&gt;0,EA_Tabelle!$AF223,EA_Tabelle!$X223))</f>
        <v>0</v>
      </c>
    </row>
    <row r="224" spans="1:47" s="81" customFormat="1" ht="25" customHeight="1" x14ac:dyDescent="0.3">
      <c r="A224" s="89" t="str">
        <f t="shared" si="48"/>
        <v>0_204</v>
      </c>
      <c r="B224" s="78">
        <f t="shared" si="49"/>
        <v>0</v>
      </c>
      <c r="C224" s="78">
        <f>IF(EA_Tabelle!$B262="","",COUNTIF($B$20:B223,EA_Tabelle!$B262)+1)</f>
        <v>204</v>
      </c>
      <c r="D224" s="77">
        <f t="shared" si="50"/>
        <v>0</v>
      </c>
      <c r="E224" s="77" t="e">
        <f>INDEX(Lieferanten[L_ID],MATCH(EA_Tabelle!$M224,Lieferanten[Lieferantenbezeichnung],0))</f>
        <v>#N/A</v>
      </c>
      <c r="F224" s="79">
        <f t="shared" si="51"/>
        <v>0</v>
      </c>
      <c r="G224" s="79" t="str">
        <f>IF(EA_Tabelle!$L224="","",(INDEX(BT[Ressort],MATCH(EA_Tabelle!$L224,BT[Bedarfsträger],0))))</f>
        <v/>
      </c>
      <c r="H224" s="80" t="str">
        <f>IF(EA_Tabelle!$L224="","",(INDEX(BT[BT_ID],MATCH(EA_Tabelle!$L224,BT[Bedarfsträger],0))))</f>
        <v/>
      </c>
      <c r="I224" s="82">
        <f t="shared" si="52"/>
        <v>0</v>
      </c>
      <c r="J224" s="82">
        <f t="shared" si="53"/>
        <v>0</v>
      </c>
      <c r="K224" s="83">
        <f t="shared" si="54"/>
        <v>0</v>
      </c>
      <c r="L224" s="44"/>
      <c r="M224" s="46"/>
      <c r="N224" s="208"/>
      <c r="O224" s="44"/>
      <c r="P224" s="43"/>
      <c r="Q224" s="206"/>
      <c r="R224" s="44"/>
      <c r="S224" s="90"/>
      <c r="T224" s="46"/>
      <c r="U224" s="210"/>
      <c r="V224" s="43"/>
      <c r="W224" s="186">
        <f>IFERROR(U224*INDEX(Preisstufen[Netto],MATCH(EA_Tabelle!T224,Preisstufen[Preisstufe],0)),0)</f>
        <v>0</v>
      </c>
      <c r="X224" s="186">
        <f t="shared" si="59"/>
        <v>0</v>
      </c>
      <c r="Y224" s="47"/>
      <c r="Z224" s="211"/>
      <c r="AA224" s="212"/>
      <c r="AB224" s="193">
        <f t="shared" si="55"/>
        <v>0</v>
      </c>
      <c r="AC224" s="211">
        <f t="shared" si="56"/>
        <v>0</v>
      </c>
      <c r="AD224" s="88">
        <v>0.19</v>
      </c>
      <c r="AE224" s="195">
        <f t="shared" si="60"/>
        <v>0</v>
      </c>
      <c r="AF224" s="211">
        <f t="shared" si="61"/>
        <v>0</v>
      </c>
      <c r="AG224" s="50"/>
      <c r="AH224" s="43"/>
      <c r="AI224" s="46"/>
      <c r="AJ224" s="43"/>
      <c r="AK224" s="43"/>
      <c r="AL224" s="46"/>
      <c r="AM224" s="47"/>
      <c r="AN224" s="76">
        <f t="shared" si="57"/>
        <v>0</v>
      </c>
      <c r="AO224" s="76">
        <f t="shared" si="62"/>
        <v>0</v>
      </c>
      <c r="AP224" s="214"/>
      <c r="AQ224" s="76">
        <f t="shared" si="58"/>
        <v>0</v>
      </c>
      <c r="AR224" s="91">
        <f t="shared" si="63"/>
        <v>0</v>
      </c>
      <c r="AS224" s="184">
        <f>IF(EA_Tabelle!$AI224="Ja",EA_Tabelle!$AM224,IF(EA_Tabelle!$Y224&lt;&gt;"",EA_Tabelle!$Y224,EA_Tabelle!$U224))</f>
        <v>0</v>
      </c>
      <c r="AT224" s="76">
        <f>IF(EA_Tabelle!$AI224="Ja",EA_Tabelle!$AN224,IF(EA_Tabelle!$AC224&lt;&gt;0,EA_Tabelle!$AC224,EA_Tabelle!$W224))</f>
        <v>0</v>
      </c>
      <c r="AU224" s="91">
        <f>IF(EA_Tabelle!$AI224="Ja",EA_Tabelle!$AO224,IF(EA_Tabelle!$AF224&lt;&gt;0,EA_Tabelle!$AF224,EA_Tabelle!$X224))</f>
        <v>0</v>
      </c>
    </row>
    <row r="225" spans="1:47" s="81" customFormat="1" ht="25" customHeight="1" x14ac:dyDescent="0.3">
      <c r="A225" s="89" t="str">
        <f t="shared" si="48"/>
        <v>0_205</v>
      </c>
      <c r="B225" s="78">
        <f t="shared" si="49"/>
        <v>0</v>
      </c>
      <c r="C225" s="78">
        <f>IF(EA_Tabelle!$B459="","",COUNTIF($B$20:B224,EA_Tabelle!$B459)+1)</f>
        <v>205</v>
      </c>
      <c r="D225" s="77">
        <f t="shared" si="50"/>
        <v>0</v>
      </c>
      <c r="E225" s="77" t="e">
        <f>INDEX(Lieferanten[L_ID],MATCH(EA_Tabelle!$M225,Lieferanten[Lieferantenbezeichnung],0))</f>
        <v>#N/A</v>
      </c>
      <c r="F225" s="79">
        <f t="shared" si="51"/>
        <v>0</v>
      </c>
      <c r="G225" s="79" t="str">
        <f>IF(EA_Tabelle!$L225="","",(INDEX(BT[Ressort],MATCH(EA_Tabelle!$L225,BT[Bedarfsträger],0))))</f>
        <v/>
      </c>
      <c r="H225" s="80" t="str">
        <f>IF(EA_Tabelle!$L225="","",(INDEX(BT[BT_ID],MATCH(EA_Tabelle!$L225,BT[Bedarfsträger],0))))</f>
        <v/>
      </c>
      <c r="I225" s="82">
        <f t="shared" si="52"/>
        <v>0</v>
      </c>
      <c r="J225" s="82">
        <f t="shared" si="53"/>
        <v>0</v>
      </c>
      <c r="K225" s="83">
        <f t="shared" si="54"/>
        <v>0</v>
      </c>
      <c r="L225" s="44"/>
      <c r="M225" s="46"/>
      <c r="N225" s="208"/>
      <c r="O225" s="44"/>
      <c r="P225" s="43"/>
      <c r="Q225" s="206"/>
      <c r="R225" s="44"/>
      <c r="S225" s="90"/>
      <c r="T225" s="46"/>
      <c r="U225" s="210"/>
      <c r="V225" s="43"/>
      <c r="W225" s="186">
        <f>IFERROR(U225*INDEX(Preisstufen[Netto],MATCH(EA_Tabelle!T225,Preisstufen[Preisstufe],0)),0)</f>
        <v>0</v>
      </c>
      <c r="X225" s="186">
        <f t="shared" si="59"/>
        <v>0</v>
      </c>
      <c r="Y225" s="47"/>
      <c r="Z225" s="211"/>
      <c r="AA225" s="212"/>
      <c r="AB225" s="193">
        <f t="shared" si="55"/>
        <v>0</v>
      </c>
      <c r="AC225" s="211">
        <f t="shared" si="56"/>
        <v>0</v>
      </c>
      <c r="AD225" s="88">
        <v>0.19</v>
      </c>
      <c r="AE225" s="195">
        <f t="shared" si="60"/>
        <v>0</v>
      </c>
      <c r="AF225" s="211">
        <f t="shared" si="61"/>
        <v>0</v>
      </c>
      <c r="AG225" s="50"/>
      <c r="AH225" s="43"/>
      <c r="AI225" s="46"/>
      <c r="AJ225" s="43"/>
      <c r="AK225" s="43"/>
      <c r="AL225" s="46"/>
      <c r="AM225" s="47"/>
      <c r="AN225" s="76">
        <f t="shared" si="57"/>
        <v>0</v>
      </c>
      <c r="AO225" s="76">
        <f t="shared" si="62"/>
        <v>0</v>
      </c>
      <c r="AP225" s="214"/>
      <c r="AQ225" s="76">
        <f t="shared" si="58"/>
        <v>0</v>
      </c>
      <c r="AR225" s="91">
        <f t="shared" si="63"/>
        <v>0</v>
      </c>
      <c r="AS225" s="184">
        <f>IF(EA_Tabelle!$AI225="Ja",EA_Tabelle!$AM225,IF(EA_Tabelle!$Y225&lt;&gt;"",EA_Tabelle!$Y225,EA_Tabelle!$U225))</f>
        <v>0</v>
      </c>
      <c r="AT225" s="76">
        <f>IF(EA_Tabelle!$AI225="Ja",EA_Tabelle!$AN225,IF(EA_Tabelle!$AC225&lt;&gt;0,EA_Tabelle!$AC225,EA_Tabelle!$W225))</f>
        <v>0</v>
      </c>
      <c r="AU225" s="91">
        <f>IF(EA_Tabelle!$AI225="Ja",EA_Tabelle!$AO225,IF(EA_Tabelle!$AF225&lt;&gt;0,EA_Tabelle!$AF225,EA_Tabelle!$X225))</f>
        <v>0</v>
      </c>
    </row>
    <row r="226" spans="1:47" s="81" customFormat="1" ht="25" customHeight="1" x14ac:dyDescent="0.3">
      <c r="A226" s="89" t="str">
        <f t="shared" si="48"/>
        <v>0_206</v>
      </c>
      <c r="B226" s="78">
        <f t="shared" si="49"/>
        <v>0</v>
      </c>
      <c r="C226" s="78">
        <f>IF(EA_Tabelle!$B373="","",COUNTIF($B$20:B225,EA_Tabelle!$B373)+1)</f>
        <v>206</v>
      </c>
      <c r="D226" s="77">
        <f t="shared" si="50"/>
        <v>0</v>
      </c>
      <c r="E226" s="77" t="e">
        <f>INDEX(Lieferanten[L_ID],MATCH(EA_Tabelle!$M226,Lieferanten[Lieferantenbezeichnung],0))</f>
        <v>#N/A</v>
      </c>
      <c r="F226" s="79">
        <f t="shared" si="51"/>
        <v>0</v>
      </c>
      <c r="G226" s="79" t="str">
        <f>IF(EA_Tabelle!$L226="","",(INDEX(BT[Ressort],MATCH(EA_Tabelle!$L226,BT[Bedarfsträger],0))))</f>
        <v/>
      </c>
      <c r="H226" s="80" t="str">
        <f>IF(EA_Tabelle!$L226="","",(INDEX(BT[BT_ID],MATCH(EA_Tabelle!$L226,BT[Bedarfsträger],0))))</f>
        <v/>
      </c>
      <c r="I226" s="82">
        <f t="shared" si="52"/>
        <v>0</v>
      </c>
      <c r="J226" s="82">
        <f t="shared" si="53"/>
        <v>0</v>
      </c>
      <c r="K226" s="83">
        <f t="shared" si="54"/>
        <v>0</v>
      </c>
      <c r="L226" s="44"/>
      <c r="M226" s="46"/>
      <c r="N226" s="208"/>
      <c r="O226" s="44"/>
      <c r="P226" s="43"/>
      <c r="Q226" s="206"/>
      <c r="R226" s="44"/>
      <c r="S226" s="90"/>
      <c r="T226" s="46"/>
      <c r="U226" s="210"/>
      <c r="V226" s="43"/>
      <c r="W226" s="186">
        <f>IFERROR(U226*INDEX(Preisstufen[Netto],MATCH(EA_Tabelle!T226,Preisstufen[Preisstufe],0)),0)</f>
        <v>0</v>
      </c>
      <c r="X226" s="186">
        <f t="shared" si="59"/>
        <v>0</v>
      </c>
      <c r="Y226" s="47"/>
      <c r="Z226" s="211"/>
      <c r="AA226" s="212"/>
      <c r="AB226" s="193">
        <f t="shared" si="55"/>
        <v>0</v>
      </c>
      <c r="AC226" s="211">
        <f t="shared" si="56"/>
        <v>0</v>
      </c>
      <c r="AD226" s="88">
        <v>0.19</v>
      </c>
      <c r="AE226" s="195">
        <f t="shared" si="60"/>
        <v>0</v>
      </c>
      <c r="AF226" s="211">
        <f t="shared" si="61"/>
        <v>0</v>
      </c>
      <c r="AG226" s="50"/>
      <c r="AH226" s="43"/>
      <c r="AI226" s="46"/>
      <c r="AJ226" s="43"/>
      <c r="AK226" s="43"/>
      <c r="AL226" s="46"/>
      <c r="AM226" s="47"/>
      <c r="AN226" s="76">
        <f t="shared" si="57"/>
        <v>0</v>
      </c>
      <c r="AO226" s="76">
        <f t="shared" si="62"/>
        <v>0</v>
      </c>
      <c r="AP226" s="214"/>
      <c r="AQ226" s="76">
        <f t="shared" si="58"/>
        <v>0</v>
      </c>
      <c r="AR226" s="91">
        <f t="shared" si="63"/>
        <v>0</v>
      </c>
      <c r="AS226" s="184">
        <f>IF(EA_Tabelle!$AI226="Ja",EA_Tabelle!$AM226,IF(EA_Tabelle!$Y226&lt;&gt;"",EA_Tabelle!$Y226,EA_Tabelle!$U226))</f>
        <v>0</v>
      </c>
      <c r="AT226" s="76">
        <f>IF(EA_Tabelle!$AI226="Ja",EA_Tabelle!$AN226,IF(EA_Tabelle!$AC226&lt;&gt;0,EA_Tabelle!$AC226,EA_Tabelle!$W226))</f>
        <v>0</v>
      </c>
      <c r="AU226" s="91">
        <f>IF(EA_Tabelle!$AI226="Ja",EA_Tabelle!$AO226,IF(EA_Tabelle!$AF226&lt;&gt;0,EA_Tabelle!$AF226,EA_Tabelle!$X226))</f>
        <v>0</v>
      </c>
    </row>
    <row r="227" spans="1:47" s="81" customFormat="1" ht="25" customHeight="1" x14ac:dyDescent="0.3">
      <c r="A227" s="89" t="str">
        <f t="shared" si="48"/>
        <v>0_207</v>
      </c>
      <c r="B227" s="78">
        <f t="shared" si="49"/>
        <v>0</v>
      </c>
      <c r="C227" s="78">
        <f>IF(EA_Tabelle!$B726="","",COUNTIF($B$20:B226,EA_Tabelle!$B726)+1)</f>
        <v>207</v>
      </c>
      <c r="D227" s="77">
        <f t="shared" si="50"/>
        <v>0</v>
      </c>
      <c r="E227" s="77" t="e">
        <f>INDEX(Lieferanten[L_ID],MATCH(EA_Tabelle!$M227,Lieferanten[Lieferantenbezeichnung],0))</f>
        <v>#N/A</v>
      </c>
      <c r="F227" s="79">
        <f t="shared" si="51"/>
        <v>0</v>
      </c>
      <c r="G227" s="79" t="str">
        <f>IF(EA_Tabelle!$L227="","",(INDEX(BT[Ressort],MATCH(EA_Tabelle!$L227,BT[Bedarfsträger],0))))</f>
        <v/>
      </c>
      <c r="H227" s="80" t="str">
        <f>IF(EA_Tabelle!$L227="","",(INDEX(BT[BT_ID],MATCH(EA_Tabelle!$L227,BT[Bedarfsträger],0))))</f>
        <v/>
      </c>
      <c r="I227" s="82">
        <f t="shared" si="52"/>
        <v>0</v>
      </c>
      <c r="J227" s="82">
        <f t="shared" si="53"/>
        <v>0</v>
      </c>
      <c r="K227" s="83">
        <f t="shared" si="54"/>
        <v>0</v>
      </c>
      <c r="L227" s="44"/>
      <c r="M227" s="46"/>
      <c r="N227" s="208"/>
      <c r="O227" s="44"/>
      <c r="P227" s="43"/>
      <c r="Q227" s="206"/>
      <c r="R227" s="44"/>
      <c r="S227" s="90"/>
      <c r="T227" s="46"/>
      <c r="U227" s="210"/>
      <c r="V227" s="43"/>
      <c r="W227" s="186">
        <f>IFERROR(U227*INDEX(Preisstufen[Netto],MATCH(EA_Tabelle!T227,Preisstufen[Preisstufe],0)),0)</f>
        <v>0</v>
      </c>
      <c r="X227" s="186">
        <f t="shared" si="59"/>
        <v>0</v>
      </c>
      <c r="Y227" s="47"/>
      <c r="Z227" s="211"/>
      <c r="AA227" s="212"/>
      <c r="AB227" s="193">
        <f t="shared" si="55"/>
        <v>0</v>
      </c>
      <c r="AC227" s="211">
        <f t="shared" si="56"/>
        <v>0</v>
      </c>
      <c r="AD227" s="88">
        <v>0.19</v>
      </c>
      <c r="AE227" s="195">
        <f t="shared" si="60"/>
        <v>0</v>
      </c>
      <c r="AF227" s="211">
        <f t="shared" si="61"/>
        <v>0</v>
      </c>
      <c r="AG227" s="50"/>
      <c r="AH227" s="43"/>
      <c r="AI227" s="46"/>
      <c r="AJ227" s="43"/>
      <c r="AK227" s="43"/>
      <c r="AL227" s="46"/>
      <c r="AM227" s="47"/>
      <c r="AN227" s="76">
        <f t="shared" si="57"/>
        <v>0</v>
      </c>
      <c r="AO227" s="76">
        <f t="shared" si="62"/>
        <v>0</v>
      </c>
      <c r="AP227" s="214"/>
      <c r="AQ227" s="76">
        <f t="shared" si="58"/>
        <v>0</v>
      </c>
      <c r="AR227" s="91">
        <f t="shared" si="63"/>
        <v>0</v>
      </c>
      <c r="AS227" s="184">
        <f>IF(EA_Tabelle!$AI227="Ja",EA_Tabelle!$AM227,IF(EA_Tabelle!$Y227&lt;&gt;"",EA_Tabelle!$Y227,EA_Tabelle!$U227))</f>
        <v>0</v>
      </c>
      <c r="AT227" s="76">
        <f>IF(EA_Tabelle!$AI227="Ja",EA_Tabelle!$AN227,IF(EA_Tabelle!$AC227&lt;&gt;0,EA_Tabelle!$AC227,EA_Tabelle!$W227))</f>
        <v>0</v>
      </c>
      <c r="AU227" s="91">
        <f>IF(EA_Tabelle!$AI227="Ja",EA_Tabelle!$AO227,IF(EA_Tabelle!$AF227&lt;&gt;0,EA_Tabelle!$AF227,EA_Tabelle!$X227))</f>
        <v>0</v>
      </c>
    </row>
    <row r="228" spans="1:47" s="81" customFormat="1" ht="25" customHeight="1" x14ac:dyDescent="0.3">
      <c r="A228" s="89" t="str">
        <f t="shared" si="48"/>
        <v>0_208</v>
      </c>
      <c r="B228" s="78">
        <f t="shared" si="49"/>
        <v>0</v>
      </c>
      <c r="C228" s="78">
        <f>IF(EA_Tabelle!$B32="","",COUNTIF($B$20:B227,EA_Tabelle!$B32)+1)</f>
        <v>208</v>
      </c>
      <c r="D228" s="77">
        <f t="shared" si="50"/>
        <v>0</v>
      </c>
      <c r="E228" s="77" t="e">
        <f>INDEX(Lieferanten[L_ID],MATCH(EA_Tabelle!$M228,Lieferanten[Lieferantenbezeichnung],0))</f>
        <v>#N/A</v>
      </c>
      <c r="F228" s="79">
        <f t="shared" si="51"/>
        <v>0</v>
      </c>
      <c r="G228" s="79" t="str">
        <f>IF(EA_Tabelle!$L228="","",(INDEX(BT[Ressort],MATCH(EA_Tabelle!$L228,BT[Bedarfsträger],0))))</f>
        <v/>
      </c>
      <c r="H228" s="80" t="str">
        <f>IF(EA_Tabelle!$L228="","",(INDEX(BT[BT_ID],MATCH(EA_Tabelle!$L228,BT[Bedarfsträger],0))))</f>
        <v/>
      </c>
      <c r="I228" s="82">
        <f t="shared" si="52"/>
        <v>0</v>
      </c>
      <c r="J228" s="82">
        <f t="shared" si="53"/>
        <v>0</v>
      </c>
      <c r="K228" s="83">
        <f t="shared" si="54"/>
        <v>0</v>
      </c>
      <c r="L228" s="44"/>
      <c r="M228" s="46"/>
      <c r="N228" s="208"/>
      <c r="O228" s="44"/>
      <c r="P228" s="43"/>
      <c r="Q228" s="206"/>
      <c r="R228" s="44"/>
      <c r="S228" s="90"/>
      <c r="T228" s="46"/>
      <c r="U228" s="210"/>
      <c r="V228" s="43"/>
      <c r="W228" s="186">
        <f>IFERROR(U228*INDEX(Preisstufen[Netto],MATCH(EA_Tabelle!T228,Preisstufen[Preisstufe],0)),0)</f>
        <v>0</v>
      </c>
      <c r="X228" s="186">
        <f t="shared" si="59"/>
        <v>0</v>
      </c>
      <c r="Y228" s="47"/>
      <c r="Z228" s="211"/>
      <c r="AA228" s="212"/>
      <c r="AB228" s="193">
        <f t="shared" si="55"/>
        <v>0</v>
      </c>
      <c r="AC228" s="211">
        <f t="shared" si="56"/>
        <v>0</v>
      </c>
      <c r="AD228" s="88">
        <v>0.19</v>
      </c>
      <c r="AE228" s="195">
        <f t="shared" si="60"/>
        <v>0</v>
      </c>
      <c r="AF228" s="211">
        <f t="shared" si="61"/>
        <v>0</v>
      </c>
      <c r="AG228" s="50"/>
      <c r="AH228" s="43"/>
      <c r="AI228" s="46"/>
      <c r="AJ228" s="43"/>
      <c r="AK228" s="43"/>
      <c r="AL228" s="46"/>
      <c r="AM228" s="47"/>
      <c r="AN228" s="76">
        <f t="shared" si="57"/>
        <v>0</v>
      </c>
      <c r="AO228" s="76">
        <f t="shared" si="62"/>
        <v>0</v>
      </c>
      <c r="AP228" s="214"/>
      <c r="AQ228" s="76">
        <f t="shared" si="58"/>
        <v>0</v>
      </c>
      <c r="AR228" s="91">
        <f t="shared" si="63"/>
        <v>0</v>
      </c>
      <c r="AS228" s="184">
        <f>IF(EA_Tabelle!$AI228="Ja",EA_Tabelle!$AM228,IF(EA_Tabelle!$Y228&lt;&gt;"",EA_Tabelle!$Y228,EA_Tabelle!$U228))</f>
        <v>0</v>
      </c>
      <c r="AT228" s="76">
        <f>IF(EA_Tabelle!$AI228="Ja",EA_Tabelle!$AN228,IF(EA_Tabelle!$AC228&lt;&gt;0,EA_Tabelle!$AC228,EA_Tabelle!$W228))</f>
        <v>0</v>
      </c>
      <c r="AU228" s="91">
        <f>IF(EA_Tabelle!$AI228="Ja",EA_Tabelle!$AO228,IF(EA_Tabelle!$AF228&lt;&gt;0,EA_Tabelle!$AF228,EA_Tabelle!$X228))</f>
        <v>0</v>
      </c>
    </row>
    <row r="229" spans="1:47" s="81" customFormat="1" ht="25" customHeight="1" x14ac:dyDescent="0.3">
      <c r="A229" s="89" t="str">
        <f t="shared" si="48"/>
        <v>0_209</v>
      </c>
      <c r="B229" s="78">
        <f t="shared" si="49"/>
        <v>0</v>
      </c>
      <c r="C229" s="78">
        <f>IF(EA_Tabelle!$B315="","",COUNTIF($B$20:B228,EA_Tabelle!$B315)+1)</f>
        <v>209</v>
      </c>
      <c r="D229" s="77">
        <f t="shared" si="50"/>
        <v>0</v>
      </c>
      <c r="E229" s="77" t="e">
        <f>INDEX(Lieferanten[L_ID],MATCH(EA_Tabelle!$M229,Lieferanten[Lieferantenbezeichnung],0))</f>
        <v>#N/A</v>
      </c>
      <c r="F229" s="79">
        <f t="shared" si="51"/>
        <v>0</v>
      </c>
      <c r="G229" s="79" t="str">
        <f>IF(EA_Tabelle!$L229="","",(INDEX(BT[Ressort],MATCH(EA_Tabelle!$L229,BT[Bedarfsträger],0))))</f>
        <v/>
      </c>
      <c r="H229" s="80" t="str">
        <f>IF(EA_Tabelle!$L229="","",(INDEX(BT[BT_ID],MATCH(EA_Tabelle!$L229,BT[Bedarfsträger],0))))</f>
        <v/>
      </c>
      <c r="I229" s="82">
        <f t="shared" si="52"/>
        <v>0</v>
      </c>
      <c r="J229" s="82">
        <f t="shared" si="53"/>
        <v>0</v>
      </c>
      <c r="K229" s="83">
        <f t="shared" si="54"/>
        <v>0</v>
      </c>
      <c r="L229" s="44"/>
      <c r="M229" s="46"/>
      <c r="N229" s="208"/>
      <c r="O229" s="44"/>
      <c r="P229" s="43"/>
      <c r="Q229" s="206"/>
      <c r="R229" s="44"/>
      <c r="S229" s="90"/>
      <c r="T229" s="46"/>
      <c r="U229" s="210"/>
      <c r="V229" s="43"/>
      <c r="W229" s="186">
        <f>IFERROR(U229*INDEX(Preisstufen[Netto],MATCH(EA_Tabelle!T229,Preisstufen[Preisstufe],0)),0)</f>
        <v>0</v>
      </c>
      <c r="X229" s="186">
        <f t="shared" si="59"/>
        <v>0</v>
      </c>
      <c r="Y229" s="47"/>
      <c r="Z229" s="211"/>
      <c r="AA229" s="212"/>
      <c r="AB229" s="193">
        <f t="shared" si="55"/>
        <v>0</v>
      </c>
      <c r="AC229" s="211">
        <f t="shared" si="56"/>
        <v>0</v>
      </c>
      <c r="AD229" s="88">
        <v>0.19</v>
      </c>
      <c r="AE229" s="195">
        <f t="shared" si="60"/>
        <v>0</v>
      </c>
      <c r="AF229" s="211">
        <f t="shared" si="61"/>
        <v>0</v>
      </c>
      <c r="AG229" s="50"/>
      <c r="AH229" s="43"/>
      <c r="AI229" s="46"/>
      <c r="AJ229" s="43"/>
      <c r="AK229" s="43"/>
      <c r="AL229" s="46"/>
      <c r="AM229" s="47"/>
      <c r="AN229" s="76">
        <f t="shared" si="57"/>
        <v>0</v>
      </c>
      <c r="AO229" s="76">
        <f t="shared" si="62"/>
        <v>0</v>
      </c>
      <c r="AP229" s="214"/>
      <c r="AQ229" s="76">
        <f t="shared" si="58"/>
        <v>0</v>
      </c>
      <c r="AR229" s="91">
        <f t="shared" si="63"/>
        <v>0</v>
      </c>
      <c r="AS229" s="184">
        <f>IF(EA_Tabelle!$AI229="Ja",EA_Tabelle!$AM229,IF(EA_Tabelle!$Y229&lt;&gt;"",EA_Tabelle!$Y229,EA_Tabelle!$U229))</f>
        <v>0</v>
      </c>
      <c r="AT229" s="76">
        <f>IF(EA_Tabelle!$AI229="Ja",EA_Tabelle!$AN229,IF(EA_Tabelle!$AC229&lt;&gt;0,EA_Tabelle!$AC229,EA_Tabelle!$W229))</f>
        <v>0</v>
      </c>
      <c r="AU229" s="91">
        <f>IF(EA_Tabelle!$AI229="Ja",EA_Tabelle!$AO229,IF(EA_Tabelle!$AF229&lt;&gt;0,EA_Tabelle!$AF229,EA_Tabelle!$X229))</f>
        <v>0</v>
      </c>
    </row>
    <row r="230" spans="1:47" s="81" customFormat="1" ht="25" customHeight="1" x14ac:dyDescent="0.3">
      <c r="A230" s="89" t="str">
        <f t="shared" si="48"/>
        <v>0_210</v>
      </c>
      <c r="B230" s="78">
        <f t="shared" si="49"/>
        <v>0</v>
      </c>
      <c r="C230" s="78">
        <f>IF(EA_Tabelle!$B674="","",COUNTIF($B$20:B229,EA_Tabelle!$B674)+1)</f>
        <v>210</v>
      </c>
      <c r="D230" s="77">
        <f t="shared" si="50"/>
        <v>0</v>
      </c>
      <c r="E230" s="77" t="e">
        <f>INDEX(Lieferanten[L_ID],MATCH(EA_Tabelle!$M230,Lieferanten[Lieferantenbezeichnung],0))</f>
        <v>#N/A</v>
      </c>
      <c r="F230" s="79">
        <f t="shared" si="51"/>
        <v>0</v>
      </c>
      <c r="G230" s="79" t="str">
        <f>IF(EA_Tabelle!$L230="","",(INDEX(BT[Ressort],MATCH(EA_Tabelle!$L230,BT[Bedarfsträger],0))))</f>
        <v/>
      </c>
      <c r="H230" s="80" t="str">
        <f>IF(EA_Tabelle!$L230="","",(INDEX(BT[BT_ID],MATCH(EA_Tabelle!$L230,BT[Bedarfsträger],0))))</f>
        <v/>
      </c>
      <c r="I230" s="82">
        <f t="shared" si="52"/>
        <v>0</v>
      </c>
      <c r="J230" s="82">
        <f t="shared" si="53"/>
        <v>0</v>
      </c>
      <c r="K230" s="83">
        <f t="shared" si="54"/>
        <v>0</v>
      </c>
      <c r="L230" s="44"/>
      <c r="M230" s="46"/>
      <c r="N230" s="208"/>
      <c r="O230" s="44"/>
      <c r="P230" s="43"/>
      <c r="Q230" s="206"/>
      <c r="R230" s="44"/>
      <c r="S230" s="90"/>
      <c r="T230" s="46"/>
      <c r="U230" s="210"/>
      <c r="V230" s="43"/>
      <c r="W230" s="186">
        <f>IFERROR(U230*INDEX(Preisstufen[Netto],MATCH(EA_Tabelle!T230,Preisstufen[Preisstufe],0)),0)</f>
        <v>0</v>
      </c>
      <c r="X230" s="186">
        <f t="shared" si="59"/>
        <v>0</v>
      </c>
      <c r="Y230" s="47"/>
      <c r="Z230" s="211"/>
      <c r="AA230" s="212"/>
      <c r="AB230" s="193">
        <f t="shared" si="55"/>
        <v>0</v>
      </c>
      <c r="AC230" s="211">
        <f t="shared" si="56"/>
        <v>0</v>
      </c>
      <c r="AD230" s="88">
        <v>0.19</v>
      </c>
      <c r="AE230" s="195">
        <f t="shared" si="60"/>
        <v>0</v>
      </c>
      <c r="AF230" s="211">
        <f t="shared" si="61"/>
        <v>0</v>
      </c>
      <c r="AG230" s="50"/>
      <c r="AH230" s="43"/>
      <c r="AI230" s="46"/>
      <c r="AJ230" s="43"/>
      <c r="AK230" s="43"/>
      <c r="AL230" s="46"/>
      <c r="AM230" s="47"/>
      <c r="AN230" s="76">
        <f t="shared" si="57"/>
        <v>0</v>
      </c>
      <c r="AO230" s="76">
        <f t="shared" si="62"/>
        <v>0</v>
      </c>
      <c r="AP230" s="214"/>
      <c r="AQ230" s="76">
        <f t="shared" si="58"/>
        <v>0</v>
      </c>
      <c r="AR230" s="91">
        <f t="shared" si="63"/>
        <v>0</v>
      </c>
      <c r="AS230" s="184">
        <f>IF(EA_Tabelle!$AI230="Ja",EA_Tabelle!$AM230,IF(EA_Tabelle!$Y230&lt;&gt;"",EA_Tabelle!$Y230,EA_Tabelle!$U230))</f>
        <v>0</v>
      </c>
      <c r="AT230" s="76">
        <f>IF(EA_Tabelle!$AI230="Ja",EA_Tabelle!$AN230,IF(EA_Tabelle!$AC230&lt;&gt;0,EA_Tabelle!$AC230,EA_Tabelle!$W230))</f>
        <v>0</v>
      </c>
      <c r="AU230" s="91">
        <f>IF(EA_Tabelle!$AI230="Ja",EA_Tabelle!$AO230,IF(EA_Tabelle!$AF230&lt;&gt;0,EA_Tabelle!$AF230,EA_Tabelle!$X230))</f>
        <v>0</v>
      </c>
    </row>
    <row r="231" spans="1:47" s="81" customFormat="1" ht="25" customHeight="1" x14ac:dyDescent="0.3">
      <c r="A231" s="89" t="str">
        <f t="shared" si="48"/>
        <v>0_211</v>
      </c>
      <c r="B231" s="78">
        <f t="shared" si="49"/>
        <v>0</v>
      </c>
      <c r="C231" s="78">
        <f>IF(EA_Tabelle!$B343="","",COUNTIF($B$20:B230,EA_Tabelle!$B343)+1)</f>
        <v>211</v>
      </c>
      <c r="D231" s="77">
        <f t="shared" si="50"/>
        <v>0</v>
      </c>
      <c r="E231" s="77" t="e">
        <f>INDEX(Lieferanten[L_ID],MATCH(EA_Tabelle!$M231,Lieferanten[Lieferantenbezeichnung],0))</f>
        <v>#N/A</v>
      </c>
      <c r="F231" s="79">
        <f t="shared" si="51"/>
        <v>0</v>
      </c>
      <c r="G231" s="79" t="str">
        <f>IF(EA_Tabelle!$L231="","",(INDEX(BT[Ressort],MATCH(EA_Tabelle!$L231,BT[Bedarfsträger],0))))</f>
        <v/>
      </c>
      <c r="H231" s="80" t="str">
        <f>IF(EA_Tabelle!$L231="","",(INDEX(BT[BT_ID],MATCH(EA_Tabelle!$L231,BT[Bedarfsträger],0))))</f>
        <v/>
      </c>
      <c r="I231" s="82">
        <f t="shared" si="52"/>
        <v>0</v>
      </c>
      <c r="J231" s="82">
        <f t="shared" si="53"/>
        <v>0</v>
      </c>
      <c r="K231" s="83">
        <f t="shared" si="54"/>
        <v>0</v>
      </c>
      <c r="L231" s="44"/>
      <c r="M231" s="46"/>
      <c r="N231" s="208"/>
      <c r="O231" s="44"/>
      <c r="P231" s="43"/>
      <c r="Q231" s="206"/>
      <c r="R231" s="44"/>
      <c r="S231" s="90"/>
      <c r="T231" s="46"/>
      <c r="U231" s="210"/>
      <c r="V231" s="43"/>
      <c r="W231" s="186">
        <f>IFERROR(U231*INDEX(Preisstufen[Netto],MATCH(EA_Tabelle!T231,Preisstufen[Preisstufe],0)),0)</f>
        <v>0</v>
      </c>
      <c r="X231" s="186">
        <f t="shared" si="59"/>
        <v>0</v>
      </c>
      <c r="Y231" s="47"/>
      <c r="Z231" s="211"/>
      <c r="AA231" s="212"/>
      <c r="AB231" s="193">
        <f t="shared" si="55"/>
        <v>0</v>
      </c>
      <c r="AC231" s="211">
        <f t="shared" si="56"/>
        <v>0</v>
      </c>
      <c r="AD231" s="88">
        <v>0.19</v>
      </c>
      <c r="AE231" s="195">
        <f t="shared" si="60"/>
        <v>0</v>
      </c>
      <c r="AF231" s="211">
        <f t="shared" si="61"/>
        <v>0</v>
      </c>
      <c r="AG231" s="50"/>
      <c r="AH231" s="43"/>
      <c r="AI231" s="46"/>
      <c r="AJ231" s="43"/>
      <c r="AK231" s="43"/>
      <c r="AL231" s="46"/>
      <c r="AM231" s="47"/>
      <c r="AN231" s="76">
        <f t="shared" si="57"/>
        <v>0</v>
      </c>
      <c r="AO231" s="76">
        <f t="shared" si="62"/>
        <v>0</v>
      </c>
      <c r="AP231" s="214"/>
      <c r="AQ231" s="76">
        <f t="shared" si="58"/>
        <v>0</v>
      </c>
      <c r="AR231" s="91">
        <f t="shared" si="63"/>
        <v>0</v>
      </c>
      <c r="AS231" s="184">
        <f>IF(EA_Tabelle!$AI231="Ja",EA_Tabelle!$AM231,IF(EA_Tabelle!$Y231&lt;&gt;"",EA_Tabelle!$Y231,EA_Tabelle!$U231))</f>
        <v>0</v>
      </c>
      <c r="AT231" s="76">
        <f>IF(EA_Tabelle!$AI231="Ja",EA_Tabelle!$AN231,IF(EA_Tabelle!$AC231&lt;&gt;0,EA_Tabelle!$AC231,EA_Tabelle!$W231))</f>
        <v>0</v>
      </c>
      <c r="AU231" s="91">
        <f>IF(EA_Tabelle!$AI231="Ja",EA_Tabelle!$AO231,IF(EA_Tabelle!$AF231&lt;&gt;0,EA_Tabelle!$AF231,EA_Tabelle!$X231))</f>
        <v>0</v>
      </c>
    </row>
    <row r="232" spans="1:47" s="81" customFormat="1" ht="25" customHeight="1" x14ac:dyDescent="0.3">
      <c r="A232" s="89" t="str">
        <f t="shared" si="48"/>
        <v>0_212</v>
      </c>
      <c r="B232" s="78">
        <f t="shared" si="49"/>
        <v>0</v>
      </c>
      <c r="C232" s="78">
        <f>IF(EA_Tabelle!$B287="","",COUNTIF($B$20:B231,EA_Tabelle!$B287)+1)</f>
        <v>212</v>
      </c>
      <c r="D232" s="77">
        <f t="shared" si="50"/>
        <v>0</v>
      </c>
      <c r="E232" s="77" t="e">
        <f>INDEX(Lieferanten[L_ID],MATCH(EA_Tabelle!$M232,Lieferanten[Lieferantenbezeichnung],0))</f>
        <v>#N/A</v>
      </c>
      <c r="F232" s="79">
        <f t="shared" si="51"/>
        <v>0</v>
      </c>
      <c r="G232" s="79" t="str">
        <f>IF(EA_Tabelle!$L232="","",(INDEX(BT[Ressort],MATCH(EA_Tabelle!$L232,BT[Bedarfsträger],0))))</f>
        <v/>
      </c>
      <c r="H232" s="80" t="str">
        <f>IF(EA_Tabelle!$L232="","",(INDEX(BT[BT_ID],MATCH(EA_Tabelle!$L232,BT[Bedarfsträger],0))))</f>
        <v/>
      </c>
      <c r="I232" s="82">
        <f t="shared" si="52"/>
        <v>0</v>
      </c>
      <c r="J232" s="82">
        <f t="shared" si="53"/>
        <v>0</v>
      </c>
      <c r="K232" s="83">
        <f t="shared" si="54"/>
        <v>0</v>
      </c>
      <c r="L232" s="44"/>
      <c r="M232" s="46"/>
      <c r="N232" s="208"/>
      <c r="O232" s="44"/>
      <c r="P232" s="43"/>
      <c r="Q232" s="206"/>
      <c r="R232" s="44"/>
      <c r="S232" s="90"/>
      <c r="T232" s="46"/>
      <c r="U232" s="210"/>
      <c r="V232" s="43"/>
      <c r="W232" s="186">
        <f>IFERROR(U232*INDEX(Preisstufen[Netto],MATCH(EA_Tabelle!T232,Preisstufen[Preisstufe],0)),0)</f>
        <v>0</v>
      </c>
      <c r="X232" s="186">
        <f t="shared" si="59"/>
        <v>0</v>
      </c>
      <c r="Y232" s="47"/>
      <c r="Z232" s="211"/>
      <c r="AA232" s="212"/>
      <c r="AB232" s="193">
        <f t="shared" si="55"/>
        <v>0</v>
      </c>
      <c r="AC232" s="211">
        <f t="shared" si="56"/>
        <v>0</v>
      </c>
      <c r="AD232" s="88">
        <v>0.19</v>
      </c>
      <c r="AE232" s="195">
        <f t="shared" si="60"/>
        <v>0</v>
      </c>
      <c r="AF232" s="211">
        <f t="shared" si="61"/>
        <v>0</v>
      </c>
      <c r="AG232" s="50"/>
      <c r="AH232" s="43"/>
      <c r="AI232" s="46"/>
      <c r="AJ232" s="43"/>
      <c r="AK232" s="43"/>
      <c r="AL232" s="46"/>
      <c r="AM232" s="47"/>
      <c r="AN232" s="76">
        <f t="shared" si="57"/>
        <v>0</v>
      </c>
      <c r="AO232" s="76">
        <f t="shared" si="62"/>
        <v>0</v>
      </c>
      <c r="AP232" s="214"/>
      <c r="AQ232" s="76">
        <f t="shared" si="58"/>
        <v>0</v>
      </c>
      <c r="AR232" s="91">
        <f t="shared" si="63"/>
        <v>0</v>
      </c>
      <c r="AS232" s="184">
        <f>IF(EA_Tabelle!$AI232="Ja",EA_Tabelle!$AM232,IF(EA_Tabelle!$Y232&lt;&gt;"",EA_Tabelle!$Y232,EA_Tabelle!$U232))</f>
        <v>0</v>
      </c>
      <c r="AT232" s="76">
        <f>IF(EA_Tabelle!$AI232="Ja",EA_Tabelle!$AN232,IF(EA_Tabelle!$AC232&lt;&gt;0,EA_Tabelle!$AC232,EA_Tabelle!$W232))</f>
        <v>0</v>
      </c>
      <c r="AU232" s="91">
        <f>IF(EA_Tabelle!$AI232="Ja",EA_Tabelle!$AO232,IF(EA_Tabelle!$AF232&lt;&gt;0,EA_Tabelle!$AF232,EA_Tabelle!$X232))</f>
        <v>0</v>
      </c>
    </row>
    <row r="233" spans="1:47" s="81" customFormat="1" ht="25" customHeight="1" x14ac:dyDescent="0.3">
      <c r="A233" s="89" t="str">
        <f t="shared" si="48"/>
        <v>0_213</v>
      </c>
      <c r="B233" s="78">
        <f t="shared" si="49"/>
        <v>0</v>
      </c>
      <c r="C233" s="78">
        <f>IF(EA_Tabelle!$B242="","",COUNTIF($B$20:B232,EA_Tabelle!$B242)+1)</f>
        <v>213</v>
      </c>
      <c r="D233" s="77">
        <f t="shared" si="50"/>
        <v>0</v>
      </c>
      <c r="E233" s="77" t="e">
        <f>INDEX(Lieferanten[L_ID],MATCH(EA_Tabelle!$M233,Lieferanten[Lieferantenbezeichnung],0))</f>
        <v>#N/A</v>
      </c>
      <c r="F233" s="79">
        <f t="shared" si="51"/>
        <v>0</v>
      </c>
      <c r="G233" s="79" t="str">
        <f>IF(EA_Tabelle!$L233="","",(INDEX(BT[Ressort],MATCH(EA_Tabelle!$L233,BT[Bedarfsträger],0))))</f>
        <v/>
      </c>
      <c r="H233" s="80" t="str">
        <f>IF(EA_Tabelle!$L233="","",(INDEX(BT[BT_ID],MATCH(EA_Tabelle!$L233,BT[Bedarfsträger],0))))</f>
        <v/>
      </c>
      <c r="I233" s="82">
        <f t="shared" si="52"/>
        <v>0</v>
      </c>
      <c r="J233" s="82">
        <f t="shared" si="53"/>
        <v>0</v>
      </c>
      <c r="K233" s="83">
        <f t="shared" si="54"/>
        <v>0</v>
      </c>
      <c r="L233" s="44"/>
      <c r="M233" s="46"/>
      <c r="N233" s="208"/>
      <c r="O233" s="44"/>
      <c r="P233" s="43"/>
      <c r="Q233" s="206"/>
      <c r="R233" s="44"/>
      <c r="S233" s="90"/>
      <c r="T233" s="46"/>
      <c r="U233" s="210"/>
      <c r="V233" s="43"/>
      <c r="W233" s="186">
        <f>IFERROR(U233*INDEX(Preisstufen[Netto],MATCH(EA_Tabelle!T233,Preisstufen[Preisstufe],0)),0)</f>
        <v>0</v>
      </c>
      <c r="X233" s="186">
        <f t="shared" si="59"/>
        <v>0</v>
      </c>
      <c r="Y233" s="47"/>
      <c r="Z233" s="211"/>
      <c r="AA233" s="212"/>
      <c r="AB233" s="193">
        <f t="shared" si="55"/>
        <v>0</v>
      </c>
      <c r="AC233" s="211">
        <f t="shared" si="56"/>
        <v>0</v>
      </c>
      <c r="AD233" s="88">
        <v>0.19</v>
      </c>
      <c r="AE233" s="195">
        <f t="shared" si="60"/>
        <v>0</v>
      </c>
      <c r="AF233" s="211">
        <f t="shared" si="61"/>
        <v>0</v>
      </c>
      <c r="AG233" s="50"/>
      <c r="AH233" s="43"/>
      <c r="AI233" s="46"/>
      <c r="AJ233" s="43"/>
      <c r="AK233" s="43"/>
      <c r="AL233" s="46"/>
      <c r="AM233" s="47"/>
      <c r="AN233" s="76">
        <f t="shared" si="57"/>
        <v>0</v>
      </c>
      <c r="AO233" s="76">
        <f t="shared" si="62"/>
        <v>0</v>
      </c>
      <c r="AP233" s="214"/>
      <c r="AQ233" s="76">
        <f t="shared" si="58"/>
        <v>0</v>
      </c>
      <c r="AR233" s="91">
        <f t="shared" si="63"/>
        <v>0</v>
      </c>
      <c r="AS233" s="184">
        <f>IF(EA_Tabelle!$AI233="Ja",EA_Tabelle!$AM233,IF(EA_Tabelle!$Y233&lt;&gt;"",EA_Tabelle!$Y233,EA_Tabelle!$U233))</f>
        <v>0</v>
      </c>
      <c r="AT233" s="76">
        <f>IF(EA_Tabelle!$AI233="Ja",EA_Tabelle!$AN233,IF(EA_Tabelle!$AC233&lt;&gt;0,EA_Tabelle!$AC233,EA_Tabelle!$W233))</f>
        <v>0</v>
      </c>
      <c r="AU233" s="91">
        <f>IF(EA_Tabelle!$AI233="Ja",EA_Tabelle!$AO233,IF(EA_Tabelle!$AF233&lt;&gt;0,EA_Tabelle!$AF233,EA_Tabelle!$X233))</f>
        <v>0</v>
      </c>
    </row>
    <row r="234" spans="1:47" s="81" customFormat="1" ht="25" customHeight="1" x14ac:dyDescent="0.3">
      <c r="A234" s="89" t="str">
        <f t="shared" si="48"/>
        <v>0_214</v>
      </c>
      <c r="B234" s="78">
        <f t="shared" si="49"/>
        <v>0</v>
      </c>
      <c r="C234" s="78">
        <f>IF(EA_Tabelle!$B310="","",COUNTIF($B$20:B233,EA_Tabelle!$B310)+1)</f>
        <v>214</v>
      </c>
      <c r="D234" s="77">
        <f t="shared" si="50"/>
        <v>0</v>
      </c>
      <c r="E234" s="77" t="e">
        <f>INDEX(Lieferanten[L_ID],MATCH(EA_Tabelle!$M234,Lieferanten[Lieferantenbezeichnung],0))</f>
        <v>#N/A</v>
      </c>
      <c r="F234" s="79">
        <f t="shared" si="51"/>
        <v>0</v>
      </c>
      <c r="G234" s="79" t="str">
        <f>IF(EA_Tabelle!$L234="","",(INDEX(BT[Ressort],MATCH(EA_Tabelle!$L234,BT[Bedarfsträger],0))))</f>
        <v/>
      </c>
      <c r="H234" s="80" t="str">
        <f>IF(EA_Tabelle!$L234="","",(INDEX(BT[BT_ID],MATCH(EA_Tabelle!$L234,BT[Bedarfsträger],0))))</f>
        <v/>
      </c>
      <c r="I234" s="82">
        <f t="shared" si="52"/>
        <v>0</v>
      </c>
      <c r="J234" s="82">
        <f t="shared" si="53"/>
        <v>0</v>
      </c>
      <c r="K234" s="83">
        <f t="shared" si="54"/>
        <v>0</v>
      </c>
      <c r="L234" s="44"/>
      <c r="M234" s="46"/>
      <c r="N234" s="208"/>
      <c r="O234" s="44"/>
      <c r="P234" s="43"/>
      <c r="Q234" s="206"/>
      <c r="R234" s="44"/>
      <c r="S234" s="90"/>
      <c r="T234" s="46"/>
      <c r="U234" s="210"/>
      <c r="V234" s="43"/>
      <c r="W234" s="186">
        <f>IFERROR(U234*INDEX(Preisstufen[Netto],MATCH(EA_Tabelle!T234,Preisstufen[Preisstufe],0)),0)</f>
        <v>0</v>
      </c>
      <c r="X234" s="186">
        <f t="shared" si="59"/>
        <v>0</v>
      </c>
      <c r="Y234" s="47"/>
      <c r="Z234" s="211"/>
      <c r="AA234" s="212"/>
      <c r="AB234" s="193">
        <f t="shared" si="55"/>
        <v>0</v>
      </c>
      <c r="AC234" s="211">
        <f t="shared" si="56"/>
        <v>0</v>
      </c>
      <c r="AD234" s="88">
        <v>0.19</v>
      </c>
      <c r="AE234" s="195">
        <f t="shared" si="60"/>
        <v>0</v>
      </c>
      <c r="AF234" s="211">
        <f t="shared" si="61"/>
        <v>0</v>
      </c>
      <c r="AG234" s="50"/>
      <c r="AH234" s="43"/>
      <c r="AI234" s="46"/>
      <c r="AJ234" s="43"/>
      <c r="AK234" s="43"/>
      <c r="AL234" s="46"/>
      <c r="AM234" s="47"/>
      <c r="AN234" s="76">
        <f t="shared" si="57"/>
        <v>0</v>
      </c>
      <c r="AO234" s="76">
        <f t="shared" si="62"/>
        <v>0</v>
      </c>
      <c r="AP234" s="214"/>
      <c r="AQ234" s="76">
        <f t="shared" si="58"/>
        <v>0</v>
      </c>
      <c r="AR234" s="91">
        <f t="shared" si="63"/>
        <v>0</v>
      </c>
      <c r="AS234" s="184">
        <f>IF(EA_Tabelle!$AI234="Ja",EA_Tabelle!$AM234,IF(EA_Tabelle!$Y234&lt;&gt;"",EA_Tabelle!$Y234,EA_Tabelle!$U234))</f>
        <v>0</v>
      </c>
      <c r="AT234" s="76">
        <f>IF(EA_Tabelle!$AI234="Ja",EA_Tabelle!$AN234,IF(EA_Tabelle!$AC234&lt;&gt;0,EA_Tabelle!$AC234,EA_Tabelle!$W234))</f>
        <v>0</v>
      </c>
      <c r="AU234" s="91">
        <f>IF(EA_Tabelle!$AI234="Ja",EA_Tabelle!$AO234,IF(EA_Tabelle!$AF234&lt;&gt;0,EA_Tabelle!$AF234,EA_Tabelle!$X234))</f>
        <v>0</v>
      </c>
    </row>
    <row r="235" spans="1:47" s="81" customFormat="1" ht="25" customHeight="1" x14ac:dyDescent="0.3">
      <c r="A235" s="89" t="str">
        <f t="shared" si="48"/>
        <v>0_215</v>
      </c>
      <c r="B235" s="78">
        <f t="shared" si="49"/>
        <v>0</v>
      </c>
      <c r="C235" s="78">
        <f>IF(EA_Tabelle!$B549="","",COUNTIF($B$20:B234,EA_Tabelle!$B549)+1)</f>
        <v>215</v>
      </c>
      <c r="D235" s="77">
        <f t="shared" si="50"/>
        <v>0</v>
      </c>
      <c r="E235" s="77" t="e">
        <f>INDEX(Lieferanten[L_ID],MATCH(EA_Tabelle!$M235,Lieferanten[Lieferantenbezeichnung],0))</f>
        <v>#N/A</v>
      </c>
      <c r="F235" s="79">
        <f t="shared" si="51"/>
        <v>0</v>
      </c>
      <c r="G235" s="79" t="str">
        <f>IF(EA_Tabelle!$L235="","",(INDEX(BT[Ressort],MATCH(EA_Tabelle!$L235,BT[Bedarfsträger],0))))</f>
        <v/>
      </c>
      <c r="H235" s="80" t="str">
        <f>IF(EA_Tabelle!$L235="","",(INDEX(BT[BT_ID],MATCH(EA_Tabelle!$L235,BT[Bedarfsträger],0))))</f>
        <v/>
      </c>
      <c r="I235" s="82">
        <f t="shared" si="52"/>
        <v>0</v>
      </c>
      <c r="J235" s="82">
        <f t="shared" si="53"/>
        <v>0</v>
      </c>
      <c r="K235" s="83">
        <f t="shared" si="54"/>
        <v>0</v>
      </c>
      <c r="L235" s="44"/>
      <c r="M235" s="46"/>
      <c r="N235" s="208"/>
      <c r="O235" s="44"/>
      <c r="P235" s="43"/>
      <c r="Q235" s="206"/>
      <c r="R235" s="44"/>
      <c r="S235" s="90"/>
      <c r="T235" s="46"/>
      <c r="U235" s="210"/>
      <c r="V235" s="43"/>
      <c r="W235" s="186">
        <f>IFERROR(U235*INDEX(Preisstufen[Netto],MATCH(EA_Tabelle!T235,Preisstufen[Preisstufe],0)),0)</f>
        <v>0</v>
      </c>
      <c r="X235" s="186">
        <f t="shared" si="59"/>
        <v>0</v>
      </c>
      <c r="Y235" s="47"/>
      <c r="Z235" s="211"/>
      <c r="AA235" s="212"/>
      <c r="AB235" s="193">
        <f t="shared" si="55"/>
        <v>0</v>
      </c>
      <c r="AC235" s="211">
        <f t="shared" si="56"/>
        <v>0</v>
      </c>
      <c r="AD235" s="88">
        <v>0.19</v>
      </c>
      <c r="AE235" s="195">
        <f t="shared" si="60"/>
        <v>0</v>
      </c>
      <c r="AF235" s="211">
        <f t="shared" si="61"/>
        <v>0</v>
      </c>
      <c r="AG235" s="50"/>
      <c r="AH235" s="43"/>
      <c r="AI235" s="46"/>
      <c r="AJ235" s="43"/>
      <c r="AK235" s="43"/>
      <c r="AL235" s="46"/>
      <c r="AM235" s="47"/>
      <c r="AN235" s="76">
        <f t="shared" si="57"/>
        <v>0</v>
      </c>
      <c r="AO235" s="76">
        <f t="shared" si="62"/>
        <v>0</v>
      </c>
      <c r="AP235" s="214"/>
      <c r="AQ235" s="76">
        <f t="shared" si="58"/>
        <v>0</v>
      </c>
      <c r="AR235" s="91">
        <f t="shared" si="63"/>
        <v>0</v>
      </c>
      <c r="AS235" s="184">
        <f>IF(EA_Tabelle!$AI235="Ja",EA_Tabelle!$AM235,IF(EA_Tabelle!$Y235&lt;&gt;"",EA_Tabelle!$Y235,EA_Tabelle!$U235))</f>
        <v>0</v>
      </c>
      <c r="AT235" s="76">
        <f>IF(EA_Tabelle!$AI235="Ja",EA_Tabelle!$AN235,IF(EA_Tabelle!$AC235&lt;&gt;0,EA_Tabelle!$AC235,EA_Tabelle!$W235))</f>
        <v>0</v>
      </c>
      <c r="AU235" s="91">
        <f>IF(EA_Tabelle!$AI235="Ja",EA_Tabelle!$AO235,IF(EA_Tabelle!$AF235&lt;&gt;0,EA_Tabelle!$AF235,EA_Tabelle!$X235))</f>
        <v>0</v>
      </c>
    </row>
    <row r="236" spans="1:47" s="81" customFormat="1" ht="25" customHeight="1" x14ac:dyDescent="0.3">
      <c r="A236" s="89" t="str">
        <f t="shared" si="48"/>
        <v>0_216</v>
      </c>
      <c r="B236" s="78">
        <f t="shared" si="49"/>
        <v>0</v>
      </c>
      <c r="C236" s="78">
        <f>IF(EA_Tabelle!$B717="","",COUNTIF($B$20:B235,EA_Tabelle!$B717)+1)</f>
        <v>216</v>
      </c>
      <c r="D236" s="77">
        <f t="shared" si="50"/>
        <v>0</v>
      </c>
      <c r="E236" s="77" t="e">
        <f>INDEX(Lieferanten[L_ID],MATCH(EA_Tabelle!$M236,Lieferanten[Lieferantenbezeichnung],0))</f>
        <v>#N/A</v>
      </c>
      <c r="F236" s="79">
        <f t="shared" si="51"/>
        <v>0</v>
      </c>
      <c r="G236" s="79" t="str">
        <f>IF(EA_Tabelle!$L236="","",(INDEX(BT[Ressort],MATCH(EA_Tabelle!$L236,BT[Bedarfsträger],0))))</f>
        <v/>
      </c>
      <c r="H236" s="80" t="str">
        <f>IF(EA_Tabelle!$L236="","",(INDEX(BT[BT_ID],MATCH(EA_Tabelle!$L236,BT[Bedarfsträger],0))))</f>
        <v/>
      </c>
      <c r="I236" s="82">
        <f t="shared" si="52"/>
        <v>0</v>
      </c>
      <c r="J236" s="82">
        <f t="shared" si="53"/>
        <v>0</v>
      </c>
      <c r="K236" s="83">
        <f t="shared" si="54"/>
        <v>0</v>
      </c>
      <c r="L236" s="44"/>
      <c r="M236" s="46"/>
      <c r="N236" s="208"/>
      <c r="O236" s="44"/>
      <c r="P236" s="43"/>
      <c r="Q236" s="206"/>
      <c r="R236" s="44"/>
      <c r="S236" s="90"/>
      <c r="T236" s="46"/>
      <c r="U236" s="210"/>
      <c r="V236" s="43"/>
      <c r="W236" s="186">
        <f>IFERROR(U236*INDEX(Preisstufen[Netto],MATCH(EA_Tabelle!T236,Preisstufen[Preisstufe],0)),0)</f>
        <v>0</v>
      </c>
      <c r="X236" s="186">
        <f t="shared" si="59"/>
        <v>0</v>
      </c>
      <c r="Y236" s="47"/>
      <c r="Z236" s="211"/>
      <c r="AA236" s="212"/>
      <c r="AB236" s="193">
        <f t="shared" si="55"/>
        <v>0</v>
      </c>
      <c r="AC236" s="211">
        <f t="shared" si="56"/>
        <v>0</v>
      </c>
      <c r="AD236" s="88">
        <v>0.19</v>
      </c>
      <c r="AE236" s="195">
        <f t="shared" si="60"/>
        <v>0</v>
      </c>
      <c r="AF236" s="211">
        <f t="shared" si="61"/>
        <v>0</v>
      </c>
      <c r="AG236" s="50"/>
      <c r="AH236" s="43"/>
      <c r="AI236" s="46"/>
      <c r="AJ236" s="43"/>
      <c r="AK236" s="43"/>
      <c r="AL236" s="46"/>
      <c r="AM236" s="47"/>
      <c r="AN236" s="76">
        <f t="shared" si="57"/>
        <v>0</v>
      </c>
      <c r="AO236" s="76">
        <f t="shared" si="62"/>
        <v>0</v>
      </c>
      <c r="AP236" s="214"/>
      <c r="AQ236" s="76">
        <f t="shared" si="58"/>
        <v>0</v>
      </c>
      <c r="AR236" s="91">
        <f t="shared" si="63"/>
        <v>0</v>
      </c>
      <c r="AS236" s="184">
        <f>IF(EA_Tabelle!$AI236="Ja",EA_Tabelle!$AM236,IF(EA_Tabelle!$Y236&lt;&gt;"",EA_Tabelle!$Y236,EA_Tabelle!$U236))</f>
        <v>0</v>
      </c>
      <c r="AT236" s="76">
        <f>IF(EA_Tabelle!$AI236="Ja",EA_Tabelle!$AN236,IF(EA_Tabelle!$AC236&lt;&gt;0,EA_Tabelle!$AC236,EA_Tabelle!$W236))</f>
        <v>0</v>
      </c>
      <c r="AU236" s="91">
        <f>IF(EA_Tabelle!$AI236="Ja",EA_Tabelle!$AO236,IF(EA_Tabelle!$AF236&lt;&gt;0,EA_Tabelle!$AF236,EA_Tabelle!$X236))</f>
        <v>0</v>
      </c>
    </row>
    <row r="237" spans="1:47" s="81" customFormat="1" ht="25" customHeight="1" x14ac:dyDescent="0.3">
      <c r="A237" s="89" t="str">
        <f t="shared" si="48"/>
        <v>0_217</v>
      </c>
      <c r="B237" s="78">
        <f t="shared" si="49"/>
        <v>0</v>
      </c>
      <c r="C237" s="78">
        <f>IF(EA_Tabelle!$B506="","",COUNTIF($B$20:B236,EA_Tabelle!$B506)+1)</f>
        <v>217</v>
      </c>
      <c r="D237" s="77">
        <f t="shared" si="50"/>
        <v>0</v>
      </c>
      <c r="E237" s="77" t="e">
        <f>INDEX(Lieferanten[L_ID],MATCH(EA_Tabelle!$M237,Lieferanten[Lieferantenbezeichnung],0))</f>
        <v>#N/A</v>
      </c>
      <c r="F237" s="79">
        <f t="shared" si="51"/>
        <v>0</v>
      </c>
      <c r="G237" s="79" t="str">
        <f>IF(EA_Tabelle!$L237="","",(INDEX(BT[Ressort],MATCH(EA_Tabelle!$L237,BT[Bedarfsträger],0))))</f>
        <v/>
      </c>
      <c r="H237" s="80" t="str">
        <f>IF(EA_Tabelle!$L237="","",(INDEX(BT[BT_ID],MATCH(EA_Tabelle!$L237,BT[Bedarfsträger],0))))</f>
        <v/>
      </c>
      <c r="I237" s="82">
        <f t="shared" si="52"/>
        <v>0</v>
      </c>
      <c r="J237" s="82">
        <f t="shared" si="53"/>
        <v>0</v>
      </c>
      <c r="K237" s="83">
        <f t="shared" si="54"/>
        <v>0</v>
      </c>
      <c r="L237" s="44"/>
      <c r="M237" s="46"/>
      <c r="N237" s="208"/>
      <c r="O237" s="44"/>
      <c r="P237" s="43"/>
      <c r="Q237" s="206"/>
      <c r="R237" s="44"/>
      <c r="S237" s="90"/>
      <c r="T237" s="46"/>
      <c r="U237" s="210"/>
      <c r="V237" s="43"/>
      <c r="W237" s="186">
        <f>IFERROR(U237*INDEX(Preisstufen[Netto],MATCH(EA_Tabelle!T237,Preisstufen[Preisstufe],0)),0)</f>
        <v>0</v>
      </c>
      <c r="X237" s="186">
        <f t="shared" si="59"/>
        <v>0</v>
      </c>
      <c r="Y237" s="47"/>
      <c r="Z237" s="211"/>
      <c r="AA237" s="212"/>
      <c r="AB237" s="193">
        <f t="shared" si="55"/>
        <v>0</v>
      </c>
      <c r="AC237" s="211">
        <f t="shared" si="56"/>
        <v>0</v>
      </c>
      <c r="AD237" s="88">
        <v>0.19</v>
      </c>
      <c r="AE237" s="195">
        <f t="shared" si="60"/>
        <v>0</v>
      </c>
      <c r="AF237" s="211">
        <f t="shared" si="61"/>
        <v>0</v>
      </c>
      <c r="AG237" s="50"/>
      <c r="AH237" s="43"/>
      <c r="AI237" s="46"/>
      <c r="AJ237" s="43"/>
      <c r="AK237" s="43"/>
      <c r="AL237" s="46"/>
      <c r="AM237" s="47"/>
      <c r="AN237" s="76">
        <f t="shared" si="57"/>
        <v>0</v>
      </c>
      <c r="AO237" s="76">
        <f t="shared" si="62"/>
        <v>0</v>
      </c>
      <c r="AP237" s="214"/>
      <c r="AQ237" s="76">
        <f t="shared" si="58"/>
        <v>0</v>
      </c>
      <c r="AR237" s="91">
        <f t="shared" si="63"/>
        <v>0</v>
      </c>
      <c r="AS237" s="184">
        <f>IF(EA_Tabelle!$AI237="Ja",EA_Tabelle!$AM237,IF(EA_Tabelle!$Y237&lt;&gt;"",EA_Tabelle!$Y237,EA_Tabelle!$U237))</f>
        <v>0</v>
      </c>
      <c r="AT237" s="76">
        <f>IF(EA_Tabelle!$AI237="Ja",EA_Tabelle!$AN237,IF(EA_Tabelle!$AC237&lt;&gt;0,EA_Tabelle!$AC237,EA_Tabelle!$W237))</f>
        <v>0</v>
      </c>
      <c r="AU237" s="91">
        <f>IF(EA_Tabelle!$AI237="Ja",EA_Tabelle!$AO237,IF(EA_Tabelle!$AF237&lt;&gt;0,EA_Tabelle!$AF237,EA_Tabelle!$X237))</f>
        <v>0</v>
      </c>
    </row>
    <row r="238" spans="1:47" s="81" customFormat="1" ht="25" customHeight="1" x14ac:dyDescent="0.3">
      <c r="A238" s="89" t="str">
        <f t="shared" si="48"/>
        <v>0_218</v>
      </c>
      <c r="B238" s="78">
        <f t="shared" si="49"/>
        <v>0</v>
      </c>
      <c r="C238" s="78">
        <f>IF(EA_Tabelle!$B524="","",COUNTIF($B$20:B237,EA_Tabelle!$B524)+1)</f>
        <v>218</v>
      </c>
      <c r="D238" s="77">
        <f t="shared" si="50"/>
        <v>0</v>
      </c>
      <c r="E238" s="77" t="e">
        <f>INDEX(Lieferanten[L_ID],MATCH(EA_Tabelle!$M238,Lieferanten[Lieferantenbezeichnung],0))</f>
        <v>#N/A</v>
      </c>
      <c r="F238" s="79">
        <f t="shared" si="51"/>
        <v>0</v>
      </c>
      <c r="G238" s="79" t="str">
        <f>IF(EA_Tabelle!$L238="","",(INDEX(BT[Ressort],MATCH(EA_Tabelle!$L238,BT[Bedarfsträger],0))))</f>
        <v/>
      </c>
      <c r="H238" s="80" t="str">
        <f>IF(EA_Tabelle!$L238="","",(INDEX(BT[BT_ID],MATCH(EA_Tabelle!$L238,BT[Bedarfsträger],0))))</f>
        <v/>
      </c>
      <c r="I238" s="82">
        <f t="shared" si="52"/>
        <v>0</v>
      </c>
      <c r="J238" s="82">
        <f t="shared" si="53"/>
        <v>0</v>
      </c>
      <c r="K238" s="83">
        <f t="shared" si="54"/>
        <v>0</v>
      </c>
      <c r="L238" s="44"/>
      <c r="M238" s="46"/>
      <c r="N238" s="208"/>
      <c r="O238" s="44"/>
      <c r="P238" s="43"/>
      <c r="Q238" s="206"/>
      <c r="R238" s="44"/>
      <c r="S238" s="90"/>
      <c r="T238" s="46"/>
      <c r="U238" s="210"/>
      <c r="V238" s="43"/>
      <c r="W238" s="186">
        <f>IFERROR(U238*INDEX(Preisstufen[Netto],MATCH(EA_Tabelle!T238,Preisstufen[Preisstufe],0)),0)</f>
        <v>0</v>
      </c>
      <c r="X238" s="186">
        <f t="shared" si="59"/>
        <v>0</v>
      </c>
      <c r="Y238" s="47"/>
      <c r="Z238" s="211"/>
      <c r="AA238" s="212"/>
      <c r="AB238" s="193">
        <f t="shared" si="55"/>
        <v>0</v>
      </c>
      <c r="AC238" s="211">
        <f t="shared" si="56"/>
        <v>0</v>
      </c>
      <c r="AD238" s="88">
        <v>0.19</v>
      </c>
      <c r="AE238" s="195">
        <f t="shared" si="60"/>
        <v>0</v>
      </c>
      <c r="AF238" s="211">
        <f t="shared" si="61"/>
        <v>0</v>
      </c>
      <c r="AG238" s="50"/>
      <c r="AH238" s="43"/>
      <c r="AI238" s="46"/>
      <c r="AJ238" s="43"/>
      <c r="AK238" s="43"/>
      <c r="AL238" s="46"/>
      <c r="AM238" s="47"/>
      <c r="AN238" s="76">
        <f t="shared" si="57"/>
        <v>0</v>
      </c>
      <c r="AO238" s="76">
        <f t="shared" si="62"/>
        <v>0</v>
      </c>
      <c r="AP238" s="214"/>
      <c r="AQ238" s="76">
        <f t="shared" si="58"/>
        <v>0</v>
      </c>
      <c r="AR238" s="91">
        <f t="shared" si="63"/>
        <v>0</v>
      </c>
      <c r="AS238" s="184">
        <f>IF(EA_Tabelle!$AI238="Ja",EA_Tabelle!$AM238,IF(EA_Tabelle!$Y238&lt;&gt;"",EA_Tabelle!$Y238,EA_Tabelle!$U238))</f>
        <v>0</v>
      </c>
      <c r="AT238" s="76">
        <f>IF(EA_Tabelle!$AI238="Ja",EA_Tabelle!$AN238,IF(EA_Tabelle!$AC238&lt;&gt;0,EA_Tabelle!$AC238,EA_Tabelle!$W238))</f>
        <v>0</v>
      </c>
      <c r="AU238" s="91">
        <f>IF(EA_Tabelle!$AI238="Ja",EA_Tabelle!$AO238,IF(EA_Tabelle!$AF238&lt;&gt;0,EA_Tabelle!$AF238,EA_Tabelle!$X238))</f>
        <v>0</v>
      </c>
    </row>
    <row r="239" spans="1:47" s="81" customFormat="1" ht="25" customHeight="1" x14ac:dyDescent="0.3">
      <c r="A239" s="89" t="str">
        <f t="shared" si="48"/>
        <v>0_219</v>
      </c>
      <c r="B239" s="78">
        <f t="shared" si="49"/>
        <v>0</v>
      </c>
      <c r="C239" s="78">
        <f>IF(EA_Tabelle!$B321="","",COUNTIF($B$20:B238,EA_Tabelle!$B321)+1)</f>
        <v>219</v>
      </c>
      <c r="D239" s="77">
        <f t="shared" si="50"/>
        <v>0</v>
      </c>
      <c r="E239" s="77" t="e">
        <f>INDEX(Lieferanten[L_ID],MATCH(EA_Tabelle!$M239,Lieferanten[Lieferantenbezeichnung],0))</f>
        <v>#N/A</v>
      </c>
      <c r="F239" s="79">
        <f t="shared" si="51"/>
        <v>0</v>
      </c>
      <c r="G239" s="79" t="str">
        <f>IF(EA_Tabelle!$L239="","",(INDEX(BT[Ressort],MATCH(EA_Tabelle!$L239,BT[Bedarfsträger],0))))</f>
        <v/>
      </c>
      <c r="H239" s="80" t="str">
        <f>IF(EA_Tabelle!$L239="","",(INDEX(BT[BT_ID],MATCH(EA_Tabelle!$L239,BT[Bedarfsträger],0))))</f>
        <v/>
      </c>
      <c r="I239" s="82">
        <f t="shared" si="52"/>
        <v>0</v>
      </c>
      <c r="J239" s="82">
        <f t="shared" si="53"/>
        <v>0</v>
      </c>
      <c r="K239" s="83">
        <f t="shared" si="54"/>
        <v>0</v>
      </c>
      <c r="L239" s="44"/>
      <c r="M239" s="46"/>
      <c r="N239" s="208"/>
      <c r="O239" s="44"/>
      <c r="P239" s="43"/>
      <c r="Q239" s="206"/>
      <c r="R239" s="44"/>
      <c r="S239" s="90"/>
      <c r="T239" s="46"/>
      <c r="U239" s="210"/>
      <c r="V239" s="43"/>
      <c r="W239" s="186">
        <f>IFERROR(U239*INDEX(Preisstufen[Netto],MATCH(EA_Tabelle!T239,Preisstufen[Preisstufe],0)),0)</f>
        <v>0</v>
      </c>
      <c r="X239" s="186">
        <f t="shared" si="59"/>
        <v>0</v>
      </c>
      <c r="Y239" s="47"/>
      <c r="Z239" s="211"/>
      <c r="AA239" s="212"/>
      <c r="AB239" s="193">
        <f t="shared" si="55"/>
        <v>0</v>
      </c>
      <c r="AC239" s="211">
        <f t="shared" si="56"/>
        <v>0</v>
      </c>
      <c r="AD239" s="88">
        <v>0.19</v>
      </c>
      <c r="AE239" s="195">
        <f t="shared" si="60"/>
        <v>0</v>
      </c>
      <c r="AF239" s="211">
        <f t="shared" si="61"/>
        <v>0</v>
      </c>
      <c r="AG239" s="50"/>
      <c r="AH239" s="43"/>
      <c r="AI239" s="46"/>
      <c r="AJ239" s="43"/>
      <c r="AK239" s="43"/>
      <c r="AL239" s="46"/>
      <c r="AM239" s="47"/>
      <c r="AN239" s="76">
        <f t="shared" si="57"/>
        <v>0</v>
      </c>
      <c r="AO239" s="76">
        <f t="shared" si="62"/>
        <v>0</v>
      </c>
      <c r="AP239" s="214"/>
      <c r="AQ239" s="76">
        <f t="shared" si="58"/>
        <v>0</v>
      </c>
      <c r="AR239" s="91">
        <f t="shared" si="63"/>
        <v>0</v>
      </c>
      <c r="AS239" s="184">
        <f>IF(EA_Tabelle!$AI239="Ja",EA_Tabelle!$AM239,IF(EA_Tabelle!$Y239&lt;&gt;"",EA_Tabelle!$Y239,EA_Tabelle!$U239))</f>
        <v>0</v>
      </c>
      <c r="AT239" s="76">
        <f>IF(EA_Tabelle!$AI239="Ja",EA_Tabelle!$AN239,IF(EA_Tabelle!$AC239&lt;&gt;0,EA_Tabelle!$AC239,EA_Tabelle!$W239))</f>
        <v>0</v>
      </c>
      <c r="AU239" s="91">
        <f>IF(EA_Tabelle!$AI239="Ja",EA_Tabelle!$AO239,IF(EA_Tabelle!$AF239&lt;&gt;0,EA_Tabelle!$AF239,EA_Tabelle!$X239))</f>
        <v>0</v>
      </c>
    </row>
    <row r="240" spans="1:47" s="81" customFormat="1" ht="25" customHeight="1" x14ac:dyDescent="0.3">
      <c r="A240" s="89" t="str">
        <f t="shared" si="48"/>
        <v>0_220</v>
      </c>
      <c r="B240" s="78">
        <f t="shared" si="49"/>
        <v>0</v>
      </c>
      <c r="C240" s="78">
        <f>IF(EA_Tabelle!$B590="","",COUNTIF($B$20:B239,EA_Tabelle!$B590)+1)</f>
        <v>220</v>
      </c>
      <c r="D240" s="77">
        <f t="shared" si="50"/>
        <v>0</v>
      </c>
      <c r="E240" s="77" t="e">
        <f>INDEX(Lieferanten[L_ID],MATCH(EA_Tabelle!$M240,Lieferanten[Lieferantenbezeichnung],0))</f>
        <v>#N/A</v>
      </c>
      <c r="F240" s="79">
        <f t="shared" si="51"/>
        <v>0</v>
      </c>
      <c r="G240" s="79" t="str">
        <f>IF(EA_Tabelle!$L240="","",(INDEX(BT[Ressort],MATCH(EA_Tabelle!$L240,BT[Bedarfsträger],0))))</f>
        <v/>
      </c>
      <c r="H240" s="80" t="str">
        <f>IF(EA_Tabelle!$L240="","",(INDEX(BT[BT_ID],MATCH(EA_Tabelle!$L240,BT[Bedarfsträger],0))))</f>
        <v/>
      </c>
      <c r="I240" s="82">
        <f t="shared" si="52"/>
        <v>0</v>
      </c>
      <c r="J240" s="82">
        <f t="shared" si="53"/>
        <v>0</v>
      </c>
      <c r="K240" s="83">
        <f t="shared" si="54"/>
        <v>0</v>
      </c>
      <c r="L240" s="44"/>
      <c r="M240" s="46"/>
      <c r="N240" s="208"/>
      <c r="O240" s="44"/>
      <c r="P240" s="43"/>
      <c r="Q240" s="206"/>
      <c r="R240" s="44"/>
      <c r="S240" s="90"/>
      <c r="T240" s="46"/>
      <c r="U240" s="210"/>
      <c r="V240" s="43"/>
      <c r="W240" s="186">
        <f>IFERROR(U240*INDEX(Preisstufen[Netto],MATCH(EA_Tabelle!T240,Preisstufen[Preisstufe],0)),0)</f>
        <v>0</v>
      </c>
      <c r="X240" s="186">
        <f t="shared" si="59"/>
        <v>0</v>
      </c>
      <c r="Y240" s="47"/>
      <c r="Z240" s="211"/>
      <c r="AA240" s="212"/>
      <c r="AB240" s="193">
        <f t="shared" si="55"/>
        <v>0</v>
      </c>
      <c r="AC240" s="211">
        <f t="shared" si="56"/>
        <v>0</v>
      </c>
      <c r="AD240" s="88">
        <v>0.19</v>
      </c>
      <c r="AE240" s="195">
        <f t="shared" si="60"/>
        <v>0</v>
      </c>
      <c r="AF240" s="211">
        <f t="shared" si="61"/>
        <v>0</v>
      </c>
      <c r="AG240" s="50"/>
      <c r="AH240" s="43"/>
      <c r="AI240" s="46"/>
      <c r="AJ240" s="43"/>
      <c r="AK240" s="43"/>
      <c r="AL240" s="46"/>
      <c r="AM240" s="47"/>
      <c r="AN240" s="76">
        <f t="shared" si="57"/>
        <v>0</v>
      </c>
      <c r="AO240" s="76">
        <f t="shared" si="62"/>
        <v>0</v>
      </c>
      <c r="AP240" s="214"/>
      <c r="AQ240" s="76">
        <f t="shared" si="58"/>
        <v>0</v>
      </c>
      <c r="AR240" s="91">
        <f t="shared" si="63"/>
        <v>0</v>
      </c>
      <c r="AS240" s="184">
        <f>IF(EA_Tabelle!$AI240="Ja",EA_Tabelle!$AM240,IF(EA_Tabelle!$Y240&lt;&gt;"",EA_Tabelle!$Y240,EA_Tabelle!$U240))</f>
        <v>0</v>
      </c>
      <c r="AT240" s="76">
        <f>IF(EA_Tabelle!$AI240="Ja",EA_Tabelle!$AN240,IF(EA_Tabelle!$AC240&lt;&gt;0,EA_Tabelle!$AC240,EA_Tabelle!$W240))</f>
        <v>0</v>
      </c>
      <c r="AU240" s="91">
        <f>IF(EA_Tabelle!$AI240="Ja",EA_Tabelle!$AO240,IF(EA_Tabelle!$AF240&lt;&gt;0,EA_Tabelle!$AF240,EA_Tabelle!$X240))</f>
        <v>0</v>
      </c>
    </row>
    <row r="241" spans="1:47" s="81" customFormat="1" ht="25" customHeight="1" x14ac:dyDescent="0.3">
      <c r="A241" s="89" t="str">
        <f t="shared" si="48"/>
        <v>0_221</v>
      </c>
      <c r="B241" s="78">
        <f t="shared" si="49"/>
        <v>0</v>
      </c>
      <c r="C241" s="78">
        <f>IF(EA_Tabelle!$B532="","",COUNTIF($B$20:B240,EA_Tabelle!$B532)+1)</f>
        <v>221</v>
      </c>
      <c r="D241" s="77">
        <f t="shared" si="50"/>
        <v>0</v>
      </c>
      <c r="E241" s="77" t="e">
        <f>INDEX(Lieferanten[L_ID],MATCH(EA_Tabelle!$M241,Lieferanten[Lieferantenbezeichnung],0))</f>
        <v>#N/A</v>
      </c>
      <c r="F241" s="79">
        <f t="shared" si="51"/>
        <v>0</v>
      </c>
      <c r="G241" s="79" t="str">
        <f>IF(EA_Tabelle!$L241="","",(INDEX(BT[Ressort],MATCH(EA_Tabelle!$L241,BT[Bedarfsträger],0))))</f>
        <v/>
      </c>
      <c r="H241" s="80" t="str">
        <f>IF(EA_Tabelle!$L241="","",(INDEX(BT[BT_ID],MATCH(EA_Tabelle!$L241,BT[Bedarfsträger],0))))</f>
        <v/>
      </c>
      <c r="I241" s="82">
        <f t="shared" si="52"/>
        <v>0</v>
      </c>
      <c r="J241" s="82">
        <f t="shared" si="53"/>
        <v>0</v>
      </c>
      <c r="K241" s="83">
        <f t="shared" si="54"/>
        <v>0</v>
      </c>
      <c r="L241" s="44"/>
      <c r="M241" s="46"/>
      <c r="N241" s="208"/>
      <c r="O241" s="44"/>
      <c r="P241" s="43"/>
      <c r="Q241" s="206"/>
      <c r="R241" s="44"/>
      <c r="S241" s="90"/>
      <c r="T241" s="46"/>
      <c r="U241" s="210"/>
      <c r="V241" s="43"/>
      <c r="W241" s="186">
        <f>IFERROR(U241*INDEX(Preisstufen[Netto],MATCH(EA_Tabelle!T241,Preisstufen[Preisstufe],0)),0)</f>
        <v>0</v>
      </c>
      <c r="X241" s="186">
        <f t="shared" si="59"/>
        <v>0</v>
      </c>
      <c r="Y241" s="47"/>
      <c r="Z241" s="211"/>
      <c r="AA241" s="212"/>
      <c r="AB241" s="193">
        <f t="shared" si="55"/>
        <v>0</v>
      </c>
      <c r="AC241" s="211">
        <f t="shared" si="56"/>
        <v>0</v>
      </c>
      <c r="AD241" s="88">
        <v>0.19</v>
      </c>
      <c r="AE241" s="195">
        <f t="shared" si="60"/>
        <v>0</v>
      </c>
      <c r="AF241" s="211">
        <f t="shared" si="61"/>
        <v>0</v>
      </c>
      <c r="AG241" s="50"/>
      <c r="AH241" s="43"/>
      <c r="AI241" s="46"/>
      <c r="AJ241" s="43"/>
      <c r="AK241" s="43"/>
      <c r="AL241" s="46"/>
      <c r="AM241" s="47"/>
      <c r="AN241" s="76">
        <f t="shared" si="57"/>
        <v>0</v>
      </c>
      <c r="AO241" s="76">
        <f t="shared" si="62"/>
        <v>0</v>
      </c>
      <c r="AP241" s="214"/>
      <c r="AQ241" s="76">
        <f t="shared" si="58"/>
        <v>0</v>
      </c>
      <c r="AR241" s="91">
        <f t="shared" si="63"/>
        <v>0</v>
      </c>
      <c r="AS241" s="184">
        <f>IF(EA_Tabelle!$AI241="Ja",EA_Tabelle!$AM241,IF(EA_Tabelle!$Y241&lt;&gt;"",EA_Tabelle!$Y241,EA_Tabelle!$U241))</f>
        <v>0</v>
      </c>
      <c r="AT241" s="76">
        <f>IF(EA_Tabelle!$AI241="Ja",EA_Tabelle!$AN241,IF(EA_Tabelle!$AC241&lt;&gt;0,EA_Tabelle!$AC241,EA_Tabelle!$W241))</f>
        <v>0</v>
      </c>
      <c r="AU241" s="91">
        <f>IF(EA_Tabelle!$AI241="Ja",EA_Tabelle!$AO241,IF(EA_Tabelle!$AF241&lt;&gt;0,EA_Tabelle!$AF241,EA_Tabelle!$X241))</f>
        <v>0</v>
      </c>
    </row>
    <row r="242" spans="1:47" s="81" customFormat="1" ht="25" customHeight="1" x14ac:dyDescent="0.3">
      <c r="A242" s="89" t="str">
        <f t="shared" si="48"/>
        <v>0_222</v>
      </c>
      <c r="B242" s="78">
        <f t="shared" si="49"/>
        <v>0</v>
      </c>
      <c r="C242" s="78">
        <f>IF(EA_Tabelle!$B404="","",COUNTIF($B$20:B241,EA_Tabelle!$B404)+1)</f>
        <v>222</v>
      </c>
      <c r="D242" s="77">
        <f t="shared" si="50"/>
        <v>0</v>
      </c>
      <c r="E242" s="77" t="e">
        <f>INDEX(Lieferanten[L_ID],MATCH(EA_Tabelle!$M242,Lieferanten[Lieferantenbezeichnung],0))</f>
        <v>#N/A</v>
      </c>
      <c r="F242" s="79">
        <f t="shared" si="51"/>
        <v>0</v>
      </c>
      <c r="G242" s="79" t="str">
        <f>IF(EA_Tabelle!$L242="","",(INDEX(BT[Ressort],MATCH(EA_Tabelle!$L242,BT[Bedarfsträger],0))))</f>
        <v/>
      </c>
      <c r="H242" s="80" t="str">
        <f>IF(EA_Tabelle!$L242="","",(INDEX(BT[BT_ID],MATCH(EA_Tabelle!$L242,BT[Bedarfsträger],0))))</f>
        <v/>
      </c>
      <c r="I242" s="82">
        <f t="shared" si="52"/>
        <v>0</v>
      </c>
      <c r="J242" s="82">
        <f t="shared" si="53"/>
        <v>0</v>
      </c>
      <c r="K242" s="83">
        <f t="shared" si="54"/>
        <v>0</v>
      </c>
      <c r="L242" s="44"/>
      <c r="M242" s="46"/>
      <c r="N242" s="208"/>
      <c r="O242" s="44"/>
      <c r="P242" s="43"/>
      <c r="Q242" s="206"/>
      <c r="R242" s="44"/>
      <c r="S242" s="90"/>
      <c r="T242" s="46"/>
      <c r="U242" s="210"/>
      <c r="V242" s="43"/>
      <c r="W242" s="186">
        <f>IFERROR(U242*INDEX(Preisstufen[Netto],MATCH(EA_Tabelle!T242,Preisstufen[Preisstufe],0)),0)</f>
        <v>0</v>
      </c>
      <c r="X242" s="186">
        <f t="shared" si="59"/>
        <v>0</v>
      </c>
      <c r="Y242" s="47"/>
      <c r="Z242" s="211"/>
      <c r="AA242" s="212"/>
      <c r="AB242" s="193">
        <f t="shared" si="55"/>
        <v>0</v>
      </c>
      <c r="AC242" s="211">
        <f t="shared" si="56"/>
        <v>0</v>
      </c>
      <c r="AD242" s="88">
        <v>0.19</v>
      </c>
      <c r="AE242" s="195">
        <f t="shared" si="60"/>
        <v>0</v>
      </c>
      <c r="AF242" s="211">
        <f t="shared" si="61"/>
        <v>0</v>
      </c>
      <c r="AG242" s="50"/>
      <c r="AH242" s="43"/>
      <c r="AI242" s="46"/>
      <c r="AJ242" s="43"/>
      <c r="AK242" s="43"/>
      <c r="AL242" s="46"/>
      <c r="AM242" s="47"/>
      <c r="AN242" s="76">
        <f t="shared" si="57"/>
        <v>0</v>
      </c>
      <c r="AO242" s="76">
        <f t="shared" si="62"/>
        <v>0</v>
      </c>
      <c r="AP242" s="214"/>
      <c r="AQ242" s="76">
        <f t="shared" si="58"/>
        <v>0</v>
      </c>
      <c r="AR242" s="91">
        <f t="shared" si="63"/>
        <v>0</v>
      </c>
      <c r="AS242" s="184">
        <f>IF(EA_Tabelle!$AI242="Ja",EA_Tabelle!$AM242,IF(EA_Tabelle!$Y242&lt;&gt;"",EA_Tabelle!$Y242,EA_Tabelle!$U242))</f>
        <v>0</v>
      </c>
      <c r="AT242" s="76">
        <f>IF(EA_Tabelle!$AI242="Ja",EA_Tabelle!$AN242,IF(EA_Tabelle!$AC242&lt;&gt;0,EA_Tabelle!$AC242,EA_Tabelle!$W242))</f>
        <v>0</v>
      </c>
      <c r="AU242" s="91">
        <f>IF(EA_Tabelle!$AI242="Ja",EA_Tabelle!$AO242,IF(EA_Tabelle!$AF242&lt;&gt;0,EA_Tabelle!$AF242,EA_Tabelle!$X242))</f>
        <v>0</v>
      </c>
    </row>
    <row r="243" spans="1:47" s="81" customFormat="1" ht="25" customHeight="1" x14ac:dyDescent="0.3">
      <c r="A243" s="89" t="str">
        <f t="shared" si="48"/>
        <v>0_223</v>
      </c>
      <c r="B243" s="78">
        <f t="shared" si="49"/>
        <v>0</v>
      </c>
      <c r="C243" s="78">
        <f>IF(EA_Tabelle!$B375="","",COUNTIF($B$20:B242,EA_Tabelle!$B375)+1)</f>
        <v>223</v>
      </c>
      <c r="D243" s="77">
        <f t="shared" si="50"/>
        <v>0</v>
      </c>
      <c r="E243" s="77" t="e">
        <f>INDEX(Lieferanten[L_ID],MATCH(EA_Tabelle!$M243,Lieferanten[Lieferantenbezeichnung],0))</f>
        <v>#N/A</v>
      </c>
      <c r="F243" s="79">
        <f t="shared" si="51"/>
        <v>0</v>
      </c>
      <c r="G243" s="79" t="str">
        <f>IF(EA_Tabelle!$L243="","",(INDEX(BT[Ressort],MATCH(EA_Tabelle!$L243,BT[Bedarfsträger],0))))</f>
        <v/>
      </c>
      <c r="H243" s="80" t="str">
        <f>IF(EA_Tabelle!$L243="","",(INDEX(BT[BT_ID],MATCH(EA_Tabelle!$L243,BT[Bedarfsträger],0))))</f>
        <v/>
      </c>
      <c r="I243" s="82">
        <f t="shared" si="52"/>
        <v>0</v>
      </c>
      <c r="J243" s="82">
        <f t="shared" si="53"/>
        <v>0</v>
      </c>
      <c r="K243" s="83">
        <f t="shared" si="54"/>
        <v>0</v>
      </c>
      <c r="L243" s="44"/>
      <c r="M243" s="46"/>
      <c r="N243" s="208"/>
      <c r="O243" s="44"/>
      <c r="P243" s="43"/>
      <c r="Q243" s="206"/>
      <c r="R243" s="44"/>
      <c r="S243" s="90"/>
      <c r="T243" s="46"/>
      <c r="U243" s="210"/>
      <c r="V243" s="43"/>
      <c r="W243" s="186">
        <f>IFERROR(U243*INDEX(Preisstufen[Netto],MATCH(EA_Tabelle!T243,Preisstufen[Preisstufe],0)),0)</f>
        <v>0</v>
      </c>
      <c r="X243" s="186">
        <f t="shared" si="59"/>
        <v>0</v>
      </c>
      <c r="Y243" s="47"/>
      <c r="Z243" s="211"/>
      <c r="AA243" s="212"/>
      <c r="AB243" s="193">
        <f t="shared" si="55"/>
        <v>0</v>
      </c>
      <c r="AC243" s="211">
        <f t="shared" si="56"/>
        <v>0</v>
      </c>
      <c r="AD243" s="88">
        <v>0.19</v>
      </c>
      <c r="AE243" s="195">
        <f t="shared" si="60"/>
        <v>0</v>
      </c>
      <c r="AF243" s="211">
        <f t="shared" si="61"/>
        <v>0</v>
      </c>
      <c r="AG243" s="50"/>
      <c r="AH243" s="43"/>
      <c r="AI243" s="46"/>
      <c r="AJ243" s="43"/>
      <c r="AK243" s="43"/>
      <c r="AL243" s="46"/>
      <c r="AM243" s="47"/>
      <c r="AN243" s="76">
        <f t="shared" si="57"/>
        <v>0</v>
      </c>
      <c r="AO243" s="76">
        <f t="shared" si="62"/>
        <v>0</v>
      </c>
      <c r="AP243" s="214"/>
      <c r="AQ243" s="76">
        <f t="shared" si="58"/>
        <v>0</v>
      </c>
      <c r="AR243" s="91">
        <f t="shared" si="63"/>
        <v>0</v>
      </c>
      <c r="AS243" s="184">
        <f>IF(EA_Tabelle!$AI243="Ja",EA_Tabelle!$AM243,IF(EA_Tabelle!$Y243&lt;&gt;"",EA_Tabelle!$Y243,EA_Tabelle!$U243))</f>
        <v>0</v>
      </c>
      <c r="AT243" s="76">
        <f>IF(EA_Tabelle!$AI243="Ja",EA_Tabelle!$AN243,IF(EA_Tabelle!$AC243&lt;&gt;0,EA_Tabelle!$AC243,EA_Tabelle!$W243))</f>
        <v>0</v>
      </c>
      <c r="AU243" s="91">
        <f>IF(EA_Tabelle!$AI243="Ja",EA_Tabelle!$AO243,IF(EA_Tabelle!$AF243&lt;&gt;0,EA_Tabelle!$AF243,EA_Tabelle!$X243))</f>
        <v>0</v>
      </c>
    </row>
    <row r="244" spans="1:47" s="81" customFormat="1" ht="25" customHeight="1" x14ac:dyDescent="0.3">
      <c r="A244" s="89" t="str">
        <f t="shared" si="48"/>
        <v>0_224</v>
      </c>
      <c r="B244" s="78">
        <f t="shared" si="49"/>
        <v>0</v>
      </c>
      <c r="C244" s="78">
        <f>IF(EA_Tabelle!$B496="","",COUNTIF($B$20:B243,EA_Tabelle!$B496)+1)</f>
        <v>224</v>
      </c>
      <c r="D244" s="77">
        <f t="shared" si="50"/>
        <v>0</v>
      </c>
      <c r="E244" s="77" t="e">
        <f>INDEX(Lieferanten[L_ID],MATCH(EA_Tabelle!$M244,Lieferanten[Lieferantenbezeichnung],0))</f>
        <v>#N/A</v>
      </c>
      <c r="F244" s="79">
        <f t="shared" si="51"/>
        <v>0</v>
      </c>
      <c r="G244" s="79" t="str">
        <f>IF(EA_Tabelle!$L244="","",(INDEX(BT[Ressort],MATCH(EA_Tabelle!$L244,BT[Bedarfsträger],0))))</f>
        <v/>
      </c>
      <c r="H244" s="80" t="str">
        <f>IF(EA_Tabelle!$L244="","",(INDEX(BT[BT_ID],MATCH(EA_Tabelle!$L244,BT[Bedarfsträger],0))))</f>
        <v/>
      </c>
      <c r="I244" s="82">
        <f t="shared" si="52"/>
        <v>0</v>
      </c>
      <c r="J244" s="82">
        <f t="shared" si="53"/>
        <v>0</v>
      </c>
      <c r="K244" s="83">
        <f t="shared" si="54"/>
        <v>0</v>
      </c>
      <c r="L244" s="44"/>
      <c r="M244" s="46"/>
      <c r="N244" s="208"/>
      <c r="O244" s="44"/>
      <c r="P244" s="43"/>
      <c r="Q244" s="206"/>
      <c r="R244" s="44"/>
      <c r="S244" s="90"/>
      <c r="T244" s="46"/>
      <c r="U244" s="210"/>
      <c r="V244" s="43"/>
      <c r="W244" s="186">
        <f>IFERROR(U244*INDEX(Preisstufen[Netto],MATCH(EA_Tabelle!T244,Preisstufen[Preisstufe],0)),0)</f>
        <v>0</v>
      </c>
      <c r="X244" s="186">
        <f t="shared" si="59"/>
        <v>0</v>
      </c>
      <c r="Y244" s="47"/>
      <c r="Z244" s="211"/>
      <c r="AA244" s="212"/>
      <c r="AB244" s="193">
        <f t="shared" si="55"/>
        <v>0</v>
      </c>
      <c r="AC244" s="211">
        <f t="shared" si="56"/>
        <v>0</v>
      </c>
      <c r="AD244" s="88">
        <v>0.19</v>
      </c>
      <c r="AE244" s="195">
        <f t="shared" si="60"/>
        <v>0</v>
      </c>
      <c r="AF244" s="211">
        <f t="shared" si="61"/>
        <v>0</v>
      </c>
      <c r="AG244" s="50"/>
      <c r="AH244" s="43"/>
      <c r="AI244" s="46"/>
      <c r="AJ244" s="43"/>
      <c r="AK244" s="43"/>
      <c r="AL244" s="46"/>
      <c r="AM244" s="47"/>
      <c r="AN244" s="76">
        <f t="shared" si="57"/>
        <v>0</v>
      </c>
      <c r="AO244" s="76">
        <f t="shared" si="62"/>
        <v>0</v>
      </c>
      <c r="AP244" s="214"/>
      <c r="AQ244" s="76">
        <f t="shared" si="58"/>
        <v>0</v>
      </c>
      <c r="AR244" s="91">
        <f t="shared" si="63"/>
        <v>0</v>
      </c>
      <c r="AS244" s="184">
        <f>IF(EA_Tabelle!$AI244="Ja",EA_Tabelle!$AM244,IF(EA_Tabelle!$Y244&lt;&gt;"",EA_Tabelle!$Y244,EA_Tabelle!$U244))</f>
        <v>0</v>
      </c>
      <c r="AT244" s="76">
        <f>IF(EA_Tabelle!$AI244="Ja",EA_Tabelle!$AN244,IF(EA_Tabelle!$AC244&lt;&gt;0,EA_Tabelle!$AC244,EA_Tabelle!$W244))</f>
        <v>0</v>
      </c>
      <c r="AU244" s="91">
        <f>IF(EA_Tabelle!$AI244="Ja",EA_Tabelle!$AO244,IF(EA_Tabelle!$AF244&lt;&gt;0,EA_Tabelle!$AF244,EA_Tabelle!$X244))</f>
        <v>0</v>
      </c>
    </row>
    <row r="245" spans="1:47" s="81" customFormat="1" ht="25" customHeight="1" x14ac:dyDescent="0.3">
      <c r="A245" s="89" t="str">
        <f t="shared" si="48"/>
        <v>0_225</v>
      </c>
      <c r="B245" s="78">
        <f t="shared" si="49"/>
        <v>0</v>
      </c>
      <c r="C245" s="78">
        <f>IF(EA_Tabelle!$B252="","",COUNTIF($B$20:B244,EA_Tabelle!$B252)+1)</f>
        <v>225</v>
      </c>
      <c r="D245" s="77">
        <f t="shared" si="50"/>
        <v>0</v>
      </c>
      <c r="E245" s="77" t="e">
        <f>INDEX(Lieferanten[L_ID],MATCH(EA_Tabelle!$M245,Lieferanten[Lieferantenbezeichnung],0))</f>
        <v>#N/A</v>
      </c>
      <c r="F245" s="79">
        <f t="shared" si="51"/>
        <v>0</v>
      </c>
      <c r="G245" s="79" t="str">
        <f>IF(EA_Tabelle!$L245="","",(INDEX(BT[Ressort],MATCH(EA_Tabelle!$L245,BT[Bedarfsträger],0))))</f>
        <v/>
      </c>
      <c r="H245" s="80" t="str">
        <f>IF(EA_Tabelle!$L245="","",(INDEX(BT[BT_ID],MATCH(EA_Tabelle!$L245,BT[Bedarfsträger],0))))</f>
        <v/>
      </c>
      <c r="I245" s="82">
        <f t="shared" si="52"/>
        <v>0</v>
      </c>
      <c r="J245" s="82">
        <f t="shared" si="53"/>
        <v>0</v>
      </c>
      <c r="K245" s="83">
        <f t="shared" si="54"/>
        <v>0</v>
      </c>
      <c r="L245" s="44"/>
      <c r="M245" s="46"/>
      <c r="N245" s="208"/>
      <c r="O245" s="44"/>
      <c r="P245" s="43"/>
      <c r="Q245" s="206"/>
      <c r="R245" s="44"/>
      <c r="S245" s="90"/>
      <c r="T245" s="46"/>
      <c r="U245" s="210"/>
      <c r="V245" s="43"/>
      <c r="W245" s="186">
        <f>IFERROR(U245*INDEX(Preisstufen[Netto],MATCH(EA_Tabelle!T245,Preisstufen[Preisstufe],0)),0)</f>
        <v>0</v>
      </c>
      <c r="X245" s="186">
        <f t="shared" si="59"/>
        <v>0</v>
      </c>
      <c r="Y245" s="47"/>
      <c r="Z245" s="211"/>
      <c r="AA245" s="212"/>
      <c r="AB245" s="193">
        <f t="shared" si="55"/>
        <v>0</v>
      </c>
      <c r="AC245" s="211">
        <f t="shared" si="56"/>
        <v>0</v>
      </c>
      <c r="AD245" s="88">
        <v>0.19</v>
      </c>
      <c r="AE245" s="195">
        <f t="shared" si="60"/>
        <v>0</v>
      </c>
      <c r="AF245" s="211">
        <f t="shared" si="61"/>
        <v>0</v>
      </c>
      <c r="AG245" s="50"/>
      <c r="AH245" s="43"/>
      <c r="AI245" s="46"/>
      <c r="AJ245" s="43"/>
      <c r="AK245" s="43"/>
      <c r="AL245" s="46"/>
      <c r="AM245" s="47"/>
      <c r="AN245" s="76">
        <f t="shared" si="57"/>
        <v>0</v>
      </c>
      <c r="AO245" s="76">
        <f t="shared" si="62"/>
        <v>0</v>
      </c>
      <c r="AP245" s="214"/>
      <c r="AQ245" s="76">
        <f t="shared" si="58"/>
        <v>0</v>
      </c>
      <c r="AR245" s="91">
        <f t="shared" si="63"/>
        <v>0</v>
      </c>
      <c r="AS245" s="184">
        <f>IF(EA_Tabelle!$AI245="Ja",EA_Tabelle!$AM245,IF(EA_Tabelle!$Y245&lt;&gt;"",EA_Tabelle!$Y245,EA_Tabelle!$U245))</f>
        <v>0</v>
      </c>
      <c r="AT245" s="76">
        <f>IF(EA_Tabelle!$AI245="Ja",EA_Tabelle!$AN245,IF(EA_Tabelle!$AC245&lt;&gt;0,EA_Tabelle!$AC245,EA_Tabelle!$W245))</f>
        <v>0</v>
      </c>
      <c r="AU245" s="91">
        <f>IF(EA_Tabelle!$AI245="Ja",EA_Tabelle!$AO245,IF(EA_Tabelle!$AF245&lt;&gt;0,EA_Tabelle!$AF245,EA_Tabelle!$X245))</f>
        <v>0</v>
      </c>
    </row>
    <row r="246" spans="1:47" s="81" customFormat="1" ht="25" customHeight="1" x14ac:dyDescent="0.3">
      <c r="A246" s="89" t="str">
        <f t="shared" si="48"/>
        <v>0_226</v>
      </c>
      <c r="B246" s="78">
        <f t="shared" si="49"/>
        <v>0</v>
      </c>
      <c r="C246" s="78">
        <f>IF(EA_Tabelle!$B313="","",COUNTIF($B$20:B245,EA_Tabelle!$B313)+1)</f>
        <v>226</v>
      </c>
      <c r="D246" s="77">
        <f t="shared" si="50"/>
        <v>0</v>
      </c>
      <c r="E246" s="77" t="e">
        <f>INDEX(Lieferanten[L_ID],MATCH(EA_Tabelle!$M246,Lieferanten[Lieferantenbezeichnung],0))</f>
        <v>#N/A</v>
      </c>
      <c r="F246" s="79">
        <f t="shared" si="51"/>
        <v>0</v>
      </c>
      <c r="G246" s="79" t="str">
        <f>IF(EA_Tabelle!$L246="","",(INDEX(BT[Ressort],MATCH(EA_Tabelle!$L246,BT[Bedarfsträger],0))))</f>
        <v/>
      </c>
      <c r="H246" s="80" t="str">
        <f>IF(EA_Tabelle!$L246="","",(INDEX(BT[BT_ID],MATCH(EA_Tabelle!$L246,BT[Bedarfsträger],0))))</f>
        <v/>
      </c>
      <c r="I246" s="82">
        <f t="shared" si="52"/>
        <v>0</v>
      </c>
      <c r="J246" s="82">
        <f t="shared" si="53"/>
        <v>0</v>
      </c>
      <c r="K246" s="83">
        <f t="shared" si="54"/>
        <v>0</v>
      </c>
      <c r="L246" s="44"/>
      <c r="M246" s="46"/>
      <c r="N246" s="208"/>
      <c r="O246" s="44"/>
      <c r="P246" s="43"/>
      <c r="Q246" s="206"/>
      <c r="R246" s="44"/>
      <c r="S246" s="90"/>
      <c r="T246" s="46"/>
      <c r="U246" s="210"/>
      <c r="V246" s="43"/>
      <c r="W246" s="186">
        <f>IFERROR(U246*INDEX(Preisstufen[Netto],MATCH(EA_Tabelle!T246,Preisstufen[Preisstufe],0)),0)</f>
        <v>0</v>
      </c>
      <c r="X246" s="186">
        <f t="shared" si="59"/>
        <v>0</v>
      </c>
      <c r="Y246" s="47"/>
      <c r="Z246" s="211"/>
      <c r="AA246" s="212"/>
      <c r="AB246" s="193">
        <f t="shared" si="55"/>
        <v>0</v>
      </c>
      <c r="AC246" s="211">
        <f t="shared" si="56"/>
        <v>0</v>
      </c>
      <c r="AD246" s="88">
        <v>0.19</v>
      </c>
      <c r="AE246" s="195">
        <f t="shared" si="60"/>
        <v>0</v>
      </c>
      <c r="AF246" s="211">
        <f t="shared" si="61"/>
        <v>0</v>
      </c>
      <c r="AG246" s="50"/>
      <c r="AH246" s="43"/>
      <c r="AI246" s="46"/>
      <c r="AJ246" s="43"/>
      <c r="AK246" s="43"/>
      <c r="AL246" s="46"/>
      <c r="AM246" s="47"/>
      <c r="AN246" s="76">
        <f t="shared" si="57"/>
        <v>0</v>
      </c>
      <c r="AO246" s="76">
        <f t="shared" si="62"/>
        <v>0</v>
      </c>
      <c r="AP246" s="214"/>
      <c r="AQ246" s="76">
        <f t="shared" si="58"/>
        <v>0</v>
      </c>
      <c r="AR246" s="91">
        <f t="shared" si="63"/>
        <v>0</v>
      </c>
      <c r="AS246" s="184">
        <f>IF(EA_Tabelle!$AI246="Ja",EA_Tabelle!$AM246,IF(EA_Tabelle!$Y246&lt;&gt;"",EA_Tabelle!$Y246,EA_Tabelle!$U246))</f>
        <v>0</v>
      </c>
      <c r="AT246" s="76">
        <f>IF(EA_Tabelle!$AI246="Ja",EA_Tabelle!$AN246,IF(EA_Tabelle!$AC246&lt;&gt;0,EA_Tabelle!$AC246,EA_Tabelle!$W246))</f>
        <v>0</v>
      </c>
      <c r="AU246" s="91">
        <f>IF(EA_Tabelle!$AI246="Ja",EA_Tabelle!$AO246,IF(EA_Tabelle!$AF246&lt;&gt;0,EA_Tabelle!$AF246,EA_Tabelle!$X246))</f>
        <v>0</v>
      </c>
    </row>
    <row r="247" spans="1:47" s="81" customFormat="1" ht="25" customHeight="1" x14ac:dyDescent="0.3">
      <c r="A247" s="89" t="str">
        <f t="shared" si="48"/>
        <v>0_227</v>
      </c>
      <c r="B247" s="78">
        <f t="shared" si="49"/>
        <v>0</v>
      </c>
      <c r="C247" s="78">
        <f>IF(EA_Tabelle!$B544="","",COUNTIF($B$20:B246,EA_Tabelle!$B544)+1)</f>
        <v>227</v>
      </c>
      <c r="D247" s="77">
        <f t="shared" si="50"/>
        <v>0</v>
      </c>
      <c r="E247" s="77" t="e">
        <f>INDEX(Lieferanten[L_ID],MATCH(EA_Tabelle!$M247,Lieferanten[Lieferantenbezeichnung],0))</f>
        <v>#N/A</v>
      </c>
      <c r="F247" s="79">
        <f t="shared" si="51"/>
        <v>0</v>
      </c>
      <c r="G247" s="79" t="str">
        <f>IF(EA_Tabelle!$L247="","",(INDEX(BT[Ressort],MATCH(EA_Tabelle!$L247,BT[Bedarfsträger],0))))</f>
        <v/>
      </c>
      <c r="H247" s="80" t="str">
        <f>IF(EA_Tabelle!$L247="","",(INDEX(BT[BT_ID],MATCH(EA_Tabelle!$L247,BT[Bedarfsträger],0))))</f>
        <v/>
      </c>
      <c r="I247" s="82">
        <f t="shared" si="52"/>
        <v>0</v>
      </c>
      <c r="J247" s="82">
        <f t="shared" si="53"/>
        <v>0</v>
      </c>
      <c r="K247" s="83">
        <f t="shared" si="54"/>
        <v>0</v>
      </c>
      <c r="L247" s="44"/>
      <c r="M247" s="46"/>
      <c r="N247" s="208"/>
      <c r="O247" s="44"/>
      <c r="P247" s="43"/>
      <c r="Q247" s="206"/>
      <c r="R247" s="44"/>
      <c r="S247" s="90"/>
      <c r="T247" s="46"/>
      <c r="U247" s="210"/>
      <c r="V247" s="43"/>
      <c r="W247" s="186">
        <f>IFERROR(U247*INDEX(Preisstufen[Netto],MATCH(EA_Tabelle!T247,Preisstufen[Preisstufe],0)),0)</f>
        <v>0</v>
      </c>
      <c r="X247" s="186">
        <f t="shared" si="59"/>
        <v>0</v>
      </c>
      <c r="Y247" s="47"/>
      <c r="Z247" s="211"/>
      <c r="AA247" s="212"/>
      <c r="AB247" s="193">
        <f t="shared" si="55"/>
        <v>0</v>
      </c>
      <c r="AC247" s="211">
        <f t="shared" si="56"/>
        <v>0</v>
      </c>
      <c r="AD247" s="88">
        <v>0.19</v>
      </c>
      <c r="AE247" s="195">
        <f t="shared" si="60"/>
        <v>0</v>
      </c>
      <c r="AF247" s="211">
        <f t="shared" si="61"/>
        <v>0</v>
      </c>
      <c r="AG247" s="50"/>
      <c r="AH247" s="43"/>
      <c r="AI247" s="46"/>
      <c r="AJ247" s="43"/>
      <c r="AK247" s="43"/>
      <c r="AL247" s="46"/>
      <c r="AM247" s="47"/>
      <c r="AN247" s="76">
        <f t="shared" si="57"/>
        <v>0</v>
      </c>
      <c r="AO247" s="76">
        <f t="shared" si="62"/>
        <v>0</v>
      </c>
      <c r="AP247" s="214"/>
      <c r="AQ247" s="76">
        <f t="shared" si="58"/>
        <v>0</v>
      </c>
      <c r="AR247" s="91">
        <f t="shared" si="63"/>
        <v>0</v>
      </c>
      <c r="AS247" s="184">
        <f>IF(EA_Tabelle!$AI247="Ja",EA_Tabelle!$AM247,IF(EA_Tabelle!$Y247&lt;&gt;"",EA_Tabelle!$Y247,EA_Tabelle!$U247))</f>
        <v>0</v>
      </c>
      <c r="AT247" s="76">
        <f>IF(EA_Tabelle!$AI247="Ja",EA_Tabelle!$AN247,IF(EA_Tabelle!$AC247&lt;&gt;0,EA_Tabelle!$AC247,EA_Tabelle!$W247))</f>
        <v>0</v>
      </c>
      <c r="AU247" s="91">
        <f>IF(EA_Tabelle!$AI247="Ja",EA_Tabelle!$AO247,IF(EA_Tabelle!$AF247&lt;&gt;0,EA_Tabelle!$AF247,EA_Tabelle!$X247))</f>
        <v>0</v>
      </c>
    </row>
    <row r="248" spans="1:47" s="81" customFormat="1" ht="25" customHeight="1" x14ac:dyDescent="0.3">
      <c r="A248" s="89" t="str">
        <f t="shared" si="48"/>
        <v>0_228</v>
      </c>
      <c r="B248" s="78">
        <f t="shared" si="49"/>
        <v>0</v>
      </c>
      <c r="C248" s="78">
        <f>IF(EA_Tabelle!$B712="","",COUNTIF($B$20:B247,EA_Tabelle!$B712)+1)</f>
        <v>228</v>
      </c>
      <c r="D248" s="77">
        <f t="shared" si="50"/>
        <v>0</v>
      </c>
      <c r="E248" s="77" t="e">
        <f>INDEX(Lieferanten[L_ID],MATCH(EA_Tabelle!$M248,Lieferanten[Lieferantenbezeichnung],0))</f>
        <v>#N/A</v>
      </c>
      <c r="F248" s="79">
        <f t="shared" si="51"/>
        <v>0</v>
      </c>
      <c r="G248" s="79" t="str">
        <f>IF(EA_Tabelle!$L248="","",(INDEX(BT[Ressort],MATCH(EA_Tabelle!$L248,BT[Bedarfsträger],0))))</f>
        <v/>
      </c>
      <c r="H248" s="80" t="str">
        <f>IF(EA_Tabelle!$L248="","",(INDEX(BT[BT_ID],MATCH(EA_Tabelle!$L248,BT[Bedarfsträger],0))))</f>
        <v/>
      </c>
      <c r="I248" s="82">
        <f t="shared" si="52"/>
        <v>0</v>
      </c>
      <c r="J248" s="82">
        <f t="shared" si="53"/>
        <v>0</v>
      </c>
      <c r="K248" s="83">
        <f t="shared" si="54"/>
        <v>0</v>
      </c>
      <c r="L248" s="44"/>
      <c r="M248" s="46"/>
      <c r="N248" s="208"/>
      <c r="O248" s="44"/>
      <c r="P248" s="43"/>
      <c r="Q248" s="206"/>
      <c r="R248" s="44"/>
      <c r="S248" s="90"/>
      <c r="T248" s="46"/>
      <c r="U248" s="210"/>
      <c r="V248" s="43"/>
      <c r="W248" s="186">
        <f>IFERROR(U248*INDEX(Preisstufen[Netto],MATCH(EA_Tabelle!T248,Preisstufen[Preisstufe],0)),0)</f>
        <v>0</v>
      </c>
      <c r="X248" s="186">
        <f t="shared" si="59"/>
        <v>0</v>
      </c>
      <c r="Y248" s="47"/>
      <c r="Z248" s="211"/>
      <c r="AA248" s="212"/>
      <c r="AB248" s="193">
        <f t="shared" si="55"/>
        <v>0</v>
      </c>
      <c r="AC248" s="211">
        <f t="shared" si="56"/>
        <v>0</v>
      </c>
      <c r="AD248" s="88">
        <v>0.19</v>
      </c>
      <c r="AE248" s="195">
        <f t="shared" si="60"/>
        <v>0</v>
      </c>
      <c r="AF248" s="211">
        <f t="shared" si="61"/>
        <v>0</v>
      </c>
      <c r="AG248" s="50"/>
      <c r="AH248" s="43"/>
      <c r="AI248" s="46"/>
      <c r="AJ248" s="43"/>
      <c r="AK248" s="43"/>
      <c r="AL248" s="46"/>
      <c r="AM248" s="47"/>
      <c r="AN248" s="76">
        <f t="shared" si="57"/>
        <v>0</v>
      </c>
      <c r="AO248" s="76">
        <f t="shared" si="62"/>
        <v>0</v>
      </c>
      <c r="AP248" s="214"/>
      <c r="AQ248" s="76">
        <f t="shared" si="58"/>
        <v>0</v>
      </c>
      <c r="AR248" s="91">
        <f t="shared" si="63"/>
        <v>0</v>
      </c>
      <c r="AS248" s="184">
        <f>IF(EA_Tabelle!$AI248="Ja",EA_Tabelle!$AM248,IF(EA_Tabelle!$Y248&lt;&gt;"",EA_Tabelle!$Y248,EA_Tabelle!$U248))</f>
        <v>0</v>
      </c>
      <c r="AT248" s="76">
        <f>IF(EA_Tabelle!$AI248="Ja",EA_Tabelle!$AN248,IF(EA_Tabelle!$AC248&lt;&gt;0,EA_Tabelle!$AC248,EA_Tabelle!$W248))</f>
        <v>0</v>
      </c>
      <c r="AU248" s="91">
        <f>IF(EA_Tabelle!$AI248="Ja",EA_Tabelle!$AO248,IF(EA_Tabelle!$AF248&lt;&gt;0,EA_Tabelle!$AF248,EA_Tabelle!$X248))</f>
        <v>0</v>
      </c>
    </row>
    <row r="249" spans="1:47" s="81" customFormat="1" ht="25" customHeight="1" x14ac:dyDescent="0.3">
      <c r="A249" s="89" t="str">
        <f t="shared" si="48"/>
        <v>0_229</v>
      </c>
      <c r="B249" s="78">
        <f t="shared" si="49"/>
        <v>0</v>
      </c>
      <c r="C249" s="78">
        <f>IF(EA_Tabelle!$B424="","",COUNTIF($B$20:B248,EA_Tabelle!$B424)+1)</f>
        <v>229</v>
      </c>
      <c r="D249" s="77">
        <f t="shared" si="50"/>
        <v>0</v>
      </c>
      <c r="E249" s="77" t="e">
        <f>INDEX(Lieferanten[L_ID],MATCH(EA_Tabelle!$M249,Lieferanten[Lieferantenbezeichnung],0))</f>
        <v>#N/A</v>
      </c>
      <c r="F249" s="79">
        <f t="shared" si="51"/>
        <v>0</v>
      </c>
      <c r="G249" s="79" t="str">
        <f>IF(EA_Tabelle!$L249="","",(INDEX(BT[Ressort],MATCH(EA_Tabelle!$L249,BT[Bedarfsträger],0))))</f>
        <v/>
      </c>
      <c r="H249" s="80" t="str">
        <f>IF(EA_Tabelle!$L249="","",(INDEX(BT[BT_ID],MATCH(EA_Tabelle!$L249,BT[Bedarfsträger],0))))</f>
        <v/>
      </c>
      <c r="I249" s="82">
        <f t="shared" si="52"/>
        <v>0</v>
      </c>
      <c r="J249" s="82">
        <f t="shared" si="53"/>
        <v>0</v>
      </c>
      <c r="K249" s="83">
        <f t="shared" si="54"/>
        <v>0</v>
      </c>
      <c r="L249" s="44"/>
      <c r="M249" s="46"/>
      <c r="N249" s="208"/>
      <c r="O249" s="44"/>
      <c r="P249" s="43"/>
      <c r="Q249" s="206"/>
      <c r="R249" s="44"/>
      <c r="S249" s="90"/>
      <c r="T249" s="46"/>
      <c r="U249" s="210"/>
      <c r="V249" s="43"/>
      <c r="W249" s="186">
        <f>IFERROR(U249*INDEX(Preisstufen[Netto],MATCH(EA_Tabelle!T249,Preisstufen[Preisstufe],0)),0)</f>
        <v>0</v>
      </c>
      <c r="X249" s="186">
        <f t="shared" si="59"/>
        <v>0</v>
      </c>
      <c r="Y249" s="47"/>
      <c r="Z249" s="211"/>
      <c r="AA249" s="212"/>
      <c r="AB249" s="193">
        <f t="shared" si="55"/>
        <v>0</v>
      </c>
      <c r="AC249" s="211">
        <f t="shared" si="56"/>
        <v>0</v>
      </c>
      <c r="AD249" s="88">
        <v>0.19</v>
      </c>
      <c r="AE249" s="195">
        <f t="shared" si="60"/>
        <v>0</v>
      </c>
      <c r="AF249" s="211">
        <f t="shared" si="61"/>
        <v>0</v>
      </c>
      <c r="AG249" s="50"/>
      <c r="AH249" s="43"/>
      <c r="AI249" s="46"/>
      <c r="AJ249" s="43"/>
      <c r="AK249" s="43"/>
      <c r="AL249" s="46"/>
      <c r="AM249" s="47"/>
      <c r="AN249" s="76">
        <f t="shared" si="57"/>
        <v>0</v>
      </c>
      <c r="AO249" s="76">
        <f t="shared" si="62"/>
        <v>0</v>
      </c>
      <c r="AP249" s="214"/>
      <c r="AQ249" s="76">
        <f t="shared" si="58"/>
        <v>0</v>
      </c>
      <c r="AR249" s="91">
        <f t="shared" si="63"/>
        <v>0</v>
      </c>
      <c r="AS249" s="184">
        <f>IF(EA_Tabelle!$AI249="Ja",EA_Tabelle!$AM249,IF(EA_Tabelle!$Y249&lt;&gt;"",EA_Tabelle!$Y249,EA_Tabelle!$U249))</f>
        <v>0</v>
      </c>
      <c r="AT249" s="76">
        <f>IF(EA_Tabelle!$AI249="Ja",EA_Tabelle!$AN249,IF(EA_Tabelle!$AC249&lt;&gt;0,EA_Tabelle!$AC249,EA_Tabelle!$W249))</f>
        <v>0</v>
      </c>
      <c r="AU249" s="91">
        <f>IF(EA_Tabelle!$AI249="Ja",EA_Tabelle!$AO249,IF(EA_Tabelle!$AF249&lt;&gt;0,EA_Tabelle!$AF249,EA_Tabelle!$X249))</f>
        <v>0</v>
      </c>
    </row>
    <row r="250" spans="1:47" s="81" customFormat="1" ht="25" customHeight="1" x14ac:dyDescent="0.3">
      <c r="A250" s="89" t="str">
        <f t="shared" si="48"/>
        <v>0_230</v>
      </c>
      <c r="B250" s="78">
        <f t="shared" si="49"/>
        <v>0</v>
      </c>
      <c r="C250" s="78">
        <f>IF(EA_Tabelle!$B249="","",COUNTIF($B$20:B249,EA_Tabelle!$B249)+1)</f>
        <v>230</v>
      </c>
      <c r="D250" s="77">
        <f t="shared" si="50"/>
        <v>0</v>
      </c>
      <c r="E250" s="77" t="e">
        <f>INDEX(Lieferanten[L_ID],MATCH(EA_Tabelle!$M250,Lieferanten[Lieferantenbezeichnung],0))</f>
        <v>#N/A</v>
      </c>
      <c r="F250" s="79">
        <f t="shared" si="51"/>
        <v>0</v>
      </c>
      <c r="G250" s="79" t="str">
        <f>IF(EA_Tabelle!$L250="","",(INDEX(BT[Ressort],MATCH(EA_Tabelle!$L250,BT[Bedarfsträger],0))))</f>
        <v/>
      </c>
      <c r="H250" s="80" t="str">
        <f>IF(EA_Tabelle!$L250="","",(INDEX(BT[BT_ID],MATCH(EA_Tabelle!$L250,BT[Bedarfsträger],0))))</f>
        <v/>
      </c>
      <c r="I250" s="82">
        <f t="shared" si="52"/>
        <v>0</v>
      </c>
      <c r="J250" s="82">
        <f t="shared" si="53"/>
        <v>0</v>
      </c>
      <c r="K250" s="83">
        <f t="shared" si="54"/>
        <v>0</v>
      </c>
      <c r="L250" s="44"/>
      <c r="M250" s="46"/>
      <c r="N250" s="208"/>
      <c r="O250" s="44"/>
      <c r="P250" s="43"/>
      <c r="Q250" s="206"/>
      <c r="R250" s="44"/>
      <c r="S250" s="90"/>
      <c r="T250" s="46"/>
      <c r="U250" s="210"/>
      <c r="V250" s="43"/>
      <c r="W250" s="186">
        <f>IFERROR(U250*INDEX(Preisstufen[Netto],MATCH(EA_Tabelle!T250,Preisstufen[Preisstufe],0)),0)</f>
        <v>0</v>
      </c>
      <c r="X250" s="186">
        <f t="shared" si="59"/>
        <v>0</v>
      </c>
      <c r="Y250" s="47"/>
      <c r="Z250" s="211"/>
      <c r="AA250" s="212"/>
      <c r="AB250" s="193">
        <f t="shared" si="55"/>
        <v>0</v>
      </c>
      <c r="AC250" s="211">
        <f t="shared" si="56"/>
        <v>0</v>
      </c>
      <c r="AD250" s="88">
        <v>0.19</v>
      </c>
      <c r="AE250" s="195">
        <f t="shared" si="60"/>
        <v>0</v>
      </c>
      <c r="AF250" s="211">
        <f t="shared" si="61"/>
        <v>0</v>
      </c>
      <c r="AG250" s="50"/>
      <c r="AH250" s="43"/>
      <c r="AI250" s="46"/>
      <c r="AJ250" s="43"/>
      <c r="AK250" s="43"/>
      <c r="AL250" s="46"/>
      <c r="AM250" s="47"/>
      <c r="AN250" s="76">
        <f t="shared" si="57"/>
        <v>0</v>
      </c>
      <c r="AO250" s="76">
        <f t="shared" si="62"/>
        <v>0</v>
      </c>
      <c r="AP250" s="214"/>
      <c r="AQ250" s="76">
        <f t="shared" si="58"/>
        <v>0</v>
      </c>
      <c r="AR250" s="91">
        <f t="shared" si="63"/>
        <v>0</v>
      </c>
      <c r="AS250" s="184">
        <f>IF(EA_Tabelle!$AI250="Ja",EA_Tabelle!$AM250,IF(EA_Tabelle!$Y250&lt;&gt;"",EA_Tabelle!$Y250,EA_Tabelle!$U250))</f>
        <v>0</v>
      </c>
      <c r="AT250" s="76">
        <f>IF(EA_Tabelle!$AI250="Ja",EA_Tabelle!$AN250,IF(EA_Tabelle!$AC250&lt;&gt;0,EA_Tabelle!$AC250,EA_Tabelle!$W250))</f>
        <v>0</v>
      </c>
      <c r="AU250" s="91">
        <f>IF(EA_Tabelle!$AI250="Ja",EA_Tabelle!$AO250,IF(EA_Tabelle!$AF250&lt;&gt;0,EA_Tabelle!$AF250,EA_Tabelle!$X250))</f>
        <v>0</v>
      </c>
    </row>
    <row r="251" spans="1:47" s="81" customFormat="1" ht="25" customHeight="1" x14ac:dyDescent="0.3">
      <c r="A251" s="89" t="str">
        <f t="shared" si="48"/>
        <v>0_231</v>
      </c>
      <c r="B251" s="78">
        <f t="shared" si="49"/>
        <v>0</v>
      </c>
      <c r="C251" s="78">
        <f>IF(EA_Tabelle!$B732="","",COUNTIF($B$20:B250,EA_Tabelle!$B732)+1)</f>
        <v>231</v>
      </c>
      <c r="D251" s="77">
        <f t="shared" si="50"/>
        <v>0</v>
      </c>
      <c r="E251" s="77" t="e">
        <f>INDEX(Lieferanten[L_ID],MATCH(EA_Tabelle!$M251,Lieferanten[Lieferantenbezeichnung],0))</f>
        <v>#N/A</v>
      </c>
      <c r="F251" s="79">
        <f t="shared" si="51"/>
        <v>0</v>
      </c>
      <c r="G251" s="79" t="str">
        <f>IF(EA_Tabelle!$L251="","",(INDEX(BT[Ressort],MATCH(EA_Tabelle!$L251,BT[Bedarfsträger],0))))</f>
        <v/>
      </c>
      <c r="H251" s="80" t="str">
        <f>IF(EA_Tabelle!$L251="","",(INDEX(BT[BT_ID],MATCH(EA_Tabelle!$L251,BT[Bedarfsträger],0))))</f>
        <v/>
      </c>
      <c r="I251" s="82">
        <f t="shared" si="52"/>
        <v>0</v>
      </c>
      <c r="J251" s="82">
        <f t="shared" si="53"/>
        <v>0</v>
      </c>
      <c r="K251" s="83">
        <f t="shared" si="54"/>
        <v>0</v>
      </c>
      <c r="L251" s="44"/>
      <c r="M251" s="46"/>
      <c r="N251" s="208"/>
      <c r="O251" s="44"/>
      <c r="P251" s="43"/>
      <c r="Q251" s="206"/>
      <c r="R251" s="44"/>
      <c r="S251" s="90"/>
      <c r="T251" s="46"/>
      <c r="U251" s="210"/>
      <c r="V251" s="43"/>
      <c r="W251" s="186">
        <f>IFERROR(U251*INDEX(Preisstufen[Netto],MATCH(EA_Tabelle!T251,Preisstufen[Preisstufe],0)),0)</f>
        <v>0</v>
      </c>
      <c r="X251" s="186">
        <f t="shared" si="59"/>
        <v>0</v>
      </c>
      <c r="Y251" s="47"/>
      <c r="Z251" s="211"/>
      <c r="AA251" s="212"/>
      <c r="AB251" s="193">
        <f t="shared" si="55"/>
        <v>0</v>
      </c>
      <c r="AC251" s="211">
        <f t="shared" si="56"/>
        <v>0</v>
      </c>
      <c r="AD251" s="88">
        <v>0.19</v>
      </c>
      <c r="AE251" s="195">
        <f t="shared" si="60"/>
        <v>0</v>
      </c>
      <c r="AF251" s="211">
        <f t="shared" si="61"/>
        <v>0</v>
      </c>
      <c r="AG251" s="50"/>
      <c r="AH251" s="43"/>
      <c r="AI251" s="46"/>
      <c r="AJ251" s="43"/>
      <c r="AK251" s="43"/>
      <c r="AL251" s="46"/>
      <c r="AM251" s="47"/>
      <c r="AN251" s="76">
        <f t="shared" si="57"/>
        <v>0</v>
      </c>
      <c r="AO251" s="76">
        <f t="shared" si="62"/>
        <v>0</v>
      </c>
      <c r="AP251" s="214"/>
      <c r="AQ251" s="76">
        <f t="shared" si="58"/>
        <v>0</v>
      </c>
      <c r="AR251" s="91">
        <f t="shared" si="63"/>
        <v>0</v>
      </c>
      <c r="AS251" s="184">
        <f>IF(EA_Tabelle!$AI251="Ja",EA_Tabelle!$AM251,IF(EA_Tabelle!$Y251&lt;&gt;"",EA_Tabelle!$Y251,EA_Tabelle!$U251))</f>
        <v>0</v>
      </c>
      <c r="AT251" s="76">
        <f>IF(EA_Tabelle!$AI251="Ja",EA_Tabelle!$AN251,IF(EA_Tabelle!$AC251&lt;&gt;0,EA_Tabelle!$AC251,EA_Tabelle!$W251))</f>
        <v>0</v>
      </c>
      <c r="AU251" s="91">
        <f>IF(EA_Tabelle!$AI251="Ja",EA_Tabelle!$AO251,IF(EA_Tabelle!$AF251&lt;&gt;0,EA_Tabelle!$AF251,EA_Tabelle!$X251))</f>
        <v>0</v>
      </c>
    </row>
    <row r="252" spans="1:47" s="81" customFormat="1" ht="25" customHeight="1" x14ac:dyDescent="0.3">
      <c r="A252" s="89" t="str">
        <f t="shared" si="48"/>
        <v>0_232</v>
      </c>
      <c r="B252" s="78">
        <f t="shared" si="49"/>
        <v>0</v>
      </c>
      <c r="C252" s="78">
        <f>IF(EA_Tabelle!$B522="","",COUNTIF($B$20:B251,EA_Tabelle!$B522)+1)</f>
        <v>232</v>
      </c>
      <c r="D252" s="77">
        <f t="shared" si="50"/>
        <v>0</v>
      </c>
      <c r="E252" s="77" t="e">
        <f>INDEX(Lieferanten[L_ID],MATCH(EA_Tabelle!$M252,Lieferanten[Lieferantenbezeichnung],0))</f>
        <v>#N/A</v>
      </c>
      <c r="F252" s="79">
        <f t="shared" si="51"/>
        <v>0</v>
      </c>
      <c r="G252" s="79" t="str">
        <f>IF(EA_Tabelle!$L252="","",(INDEX(BT[Ressort],MATCH(EA_Tabelle!$L252,BT[Bedarfsträger],0))))</f>
        <v/>
      </c>
      <c r="H252" s="80" t="str">
        <f>IF(EA_Tabelle!$L252="","",(INDEX(BT[BT_ID],MATCH(EA_Tabelle!$L252,BT[Bedarfsträger],0))))</f>
        <v/>
      </c>
      <c r="I252" s="82">
        <f t="shared" si="52"/>
        <v>0</v>
      </c>
      <c r="J252" s="82">
        <f t="shared" si="53"/>
        <v>0</v>
      </c>
      <c r="K252" s="83">
        <f t="shared" si="54"/>
        <v>0</v>
      </c>
      <c r="L252" s="44"/>
      <c r="M252" s="46"/>
      <c r="N252" s="208"/>
      <c r="O252" s="44"/>
      <c r="P252" s="43"/>
      <c r="Q252" s="206"/>
      <c r="R252" s="44"/>
      <c r="S252" s="90"/>
      <c r="T252" s="46"/>
      <c r="U252" s="210"/>
      <c r="V252" s="43"/>
      <c r="W252" s="186">
        <f>IFERROR(U252*INDEX(Preisstufen[Netto],MATCH(EA_Tabelle!T252,Preisstufen[Preisstufe],0)),0)</f>
        <v>0</v>
      </c>
      <c r="X252" s="186">
        <f t="shared" si="59"/>
        <v>0</v>
      </c>
      <c r="Y252" s="47"/>
      <c r="Z252" s="211"/>
      <c r="AA252" s="212"/>
      <c r="AB252" s="193">
        <f t="shared" si="55"/>
        <v>0</v>
      </c>
      <c r="AC252" s="211">
        <f t="shared" si="56"/>
        <v>0</v>
      </c>
      <c r="AD252" s="88">
        <v>0.19</v>
      </c>
      <c r="AE252" s="195">
        <f t="shared" si="60"/>
        <v>0</v>
      </c>
      <c r="AF252" s="211">
        <f t="shared" si="61"/>
        <v>0</v>
      </c>
      <c r="AG252" s="50"/>
      <c r="AH252" s="43"/>
      <c r="AI252" s="46"/>
      <c r="AJ252" s="43"/>
      <c r="AK252" s="43"/>
      <c r="AL252" s="46"/>
      <c r="AM252" s="47"/>
      <c r="AN252" s="76">
        <f t="shared" si="57"/>
        <v>0</v>
      </c>
      <c r="AO252" s="76">
        <f t="shared" si="62"/>
        <v>0</v>
      </c>
      <c r="AP252" s="214"/>
      <c r="AQ252" s="76">
        <f t="shared" si="58"/>
        <v>0</v>
      </c>
      <c r="AR252" s="91">
        <f t="shared" si="63"/>
        <v>0</v>
      </c>
      <c r="AS252" s="184">
        <f>IF(EA_Tabelle!$AI252="Ja",EA_Tabelle!$AM252,IF(EA_Tabelle!$Y252&lt;&gt;"",EA_Tabelle!$Y252,EA_Tabelle!$U252))</f>
        <v>0</v>
      </c>
      <c r="AT252" s="76">
        <f>IF(EA_Tabelle!$AI252="Ja",EA_Tabelle!$AN252,IF(EA_Tabelle!$AC252&lt;&gt;0,EA_Tabelle!$AC252,EA_Tabelle!$W252))</f>
        <v>0</v>
      </c>
      <c r="AU252" s="91">
        <f>IF(EA_Tabelle!$AI252="Ja",EA_Tabelle!$AO252,IF(EA_Tabelle!$AF252&lt;&gt;0,EA_Tabelle!$AF252,EA_Tabelle!$X252))</f>
        <v>0</v>
      </c>
    </row>
    <row r="253" spans="1:47" s="81" customFormat="1" ht="25" customHeight="1" x14ac:dyDescent="0.3">
      <c r="A253" s="89" t="str">
        <f t="shared" si="48"/>
        <v>0_233</v>
      </c>
      <c r="B253" s="78">
        <f t="shared" si="49"/>
        <v>0</v>
      </c>
      <c r="C253" s="78">
        <f>IF(EA_Tabelle!$B655="","",COUNTIF($B$20:B252,EA_Tabelle!$B655)+1)</f>
        <v>233</v>
      </c>
      <c r="D253" s="77">
        <f t="shared" si="50"/>
        <v>0</v>
      </c>
      <c r="E253" s="77" t="e">
        <f>INDEX(Lieferanten[L_ID],MATCH(EA_Tabelle!$M253,Lieferanten[Lieferantenbezeichnung],0))</f>
        <v>#N/A</v>
      </c>
      <c r="F253" s="79">
        <f t="shared" si="51"/>
        <v>0</v>
      </c>
      <c r="G253" s="79" t="str">
        <f>IF(EA_Tabelle!$L253="","",(INDEX(BT[Ressort],MATCH(EA_Tabelle!$L253,BT[Bedarfsträger],0))))</f>
        <v/>
      </c>
      <c r="H253" s="80" t="str">
        <f>IF(EA_Tabelle!$L253="","",(INDEX(BT[BT_ID],MATCH(EA_Tabelle!$L253,BT[Bedarfsträger],0))))</f>
        <v/>
      </c>
      <c r="I253" s="82">
        <f t="shared" si="52"/>
        <v>0</v>
      </c>
      <c r="J253" s="82">
        <f t="shared" si="53"/>
        <v>0</v>
      </c>
      <c r="K253" s="83">
        <f t="shared" si="54"/>
        <v>0</v>
      </c>
      <c r="L253" s="44"/>
      <c r="M253" s="46"/>
      <c r="N253" s="208"/>
      <c r="O253" s="44"/>
      <c r="P253" s="43"/>
      <c r="Q253" s="206"/>
      <c r="R253" s="44"/>
      <c r="S253" s="90"/>
      <c r="T253" s="46"/>
      <c r="U253" s="210"/>
      <c r="V253" s="43"/>
      <c r="W253" s="186">
        <f>IFERROR(U253*INDEX(Preisstufen[Netto],MATCH(EA_Tabelle!T253,Preisstufen[Preisstufe],0)),0)</f>
        <v>0</v>
      </c>
      <c r="X253" s="186">
        <f t="shared" si="59"/>
        <v>0</v>
      </c>
      <c r="Y253" s="47"/>
      <c r="Z253" s="211"/>
      <c r="AA253" s="212"/>
      <c r="AB253" s="193">
        <f t="shared" si="55"/>
        <v>0</v>
      </c>
      <c r="AC253" s="211">
        <f t="shared" si="56"/>
        <v>0</v>
      </c>
      <c r="AD253" s="88">
        <v>0.19</v>
      </c>
      <c r="AE253" s="195">
        <f t="shared" si="60"/>
        <v>0</v>
      </c>
      <c r="AF253" s="211">
        <f t="shared" si="61"/>
        <v>0</v>
      </c>
      <c r="AG253" s="50"/>
      <c r="AH253" s="43"/>
      <c r="AI253" s="46"/>
      <c r="AJ253" s="43"/>
      <c r="AK253" s="43"/>
      <c r="AL253" s="46"/>
      <c r="AM253" s="47"/>
      <c r="AN253" s="76">
        <f t="shared" si="57"/>
        <v>0</v>
      </c>
      <c r="AO253" s="76">
        <f t="shared" si="62"/>
        <v>0</v>
      </c>
      <c r="AP253" s="214"/>
      <c r="AQ253" s="76">
        <f t="shared" si="58"/>
        <v>0</v>
      </c>
      <c r="AR253" s="91">
        <f t="shared" si="63"/>
        <v>0</v>
      </c>
      <c r="AS253" s="184">
        <f>IF(EA_Tabelle!$AI253="Ja",EA_Tabelle!$AM253,IF(EA_Tabelle!$Y253&lt;&gt;"",EA_Tabelle!$Y253,EA_Tabelle!$U253))</f>
        <v>0</v>
      </c>
      <c r="AT253" s="76">
        <f>IF(EA_Tabelle!$AI253="Ja",EA_Tabelle!$AN253,IF(EA_Tabelle!$AC253&lt;&gt;0,EA_Tabelle!$AC253,EA_Tabelle!$W253))</f>
        <v>0</v>
      </c>
      <c r="AU253" s="91">
        <f>IF(EA_Tabelle!$AI253="Ja",EA_Tabelle!$AO253,IF(EA_Tabelle!$AF253&lt;&gt;0,EA_Tabelle!$AF253,EA_Tabelle!$X253))</f>
        <v>0</v>
      </c>
    </row>
    <row r="254" spans="1:47" s="81" customFormat="1" ht="25" customHeight="1" x14ac:dyDescent="0.3">
      <c r="A254" s="89" t="str">
        <f t="shared" si="48"/>
        <v>0_234</v>
      </c>
      <c r="B254" s="78">
        <f t="shared" si="49"/>
        <v>0</v>
      </c>
      <c r="C254" s="78">
        <f>IF(EA_Tabelle!$B515="","",COUNTIF($B$20:B253,EA_Tabelle!$B515)+1)</f>
        <v>234</v>
      </c>
      <c r="D254" s="77">
        <f t="shared" si="50"/>
        <v>0</v>
      </c>
      <c r="E254" s="77" t="e">
        <f>INDEX(Lieferanten[L_ID],MATCH(EA_Tabelle!$M254,Lieferanten[Lieferantenbezeichnung],0))</f>
        <v>#N/A</v>
      </c>
      <c r="F254" s="79">
        <f t="shared" si="51"/>
        <v>0</v>
      </c>
      <c r="G254" s="79" t="str">
        <f>IF(EA_Tabelle!$L254="","",(INDEX(BT[Ressort],MATCH(EA_Tabelle!$L254,BT[Bedarfsträger],0))))</f>
        <v/>
      </c>
      <c r="H254" s="80" t="str">
        <f>IF(EA_Tabelle!$L254="","",(INDEX(BT[BT_ID],MATCH(EA_Tabelle!$L254,BT[Bedarfsträger],0))))</f>
        <v/>
      </c>
      <c r="I254" s="82">
        <f t="shared" si="52"/>
        <v>0</v>
      </c>
      <c r="J254" s="82">
        <f t="shared" si="53"/>
        <v>0</v>
      </c>
      <c r="K254" s="83">
        <f t="shared" si="54"/>
        <v>0</v>
      </c>
      <c r="L254" s="44"/>
      <c r="M254" s="46"/>
      <c r="N254" s="208"/>
      <c r="O254" s="44"/>
      <c r="P254" s="43"/>
      <c r="Q254" s="206"/>
      <c r="R254" s="44"/>
      <c r="S254" s="90"/>
      <c r="T254" s="46"/>
      <c r="U254" s="210"/>
      <c r="V254" s="43"/>
      <c r="W254" s="186">
        <f>IFERROR(U254*INDEX(Preisstufen[Netto],MATCH(EA_Tabelle!T254,Preisstufen[Preisstufe],0)),0)</f>
        <v>0</v>
      </c>
      <c r="X254" s="186">
        <f t="shared" si="59"/>
        <v>0</v>
      </c>
      <c r="Y254" s="47"/>
      <c r="Z254" s="211"/>
      <c r="AA254" s="212"/>
      <c r="AB254" s="193">
        <f t="shared" si="55"/>
        <v>0</v>
      </c>
      <c r="AC254" s="211">
        <f t="shared" si="56"/>
        <v>0</v>
      </c>
      <c r="AD254" s="88">
        <v>0.19</v>
      </c>
      <c r="AE254" s="195">
        <f t="shared" si="60"/>
        <v>0</v>
      </c>
      <c r="AF254" s="211">
        <f t="shared" si="61"/>
        <v>0</v>
      </c>
      <c r="AG254" s="50"/>
      <c r="AH254" s="43"/>
      <c r="AI254" s="46"/>
      <c r="AJ254" s="43"/>
      <c r="AK254" s="43"/>
      <c r="AL254" s="46"/>
      <c r="AM254" s="47"/>
      <c r="AN254" s="76">
        <f t="shared" si="57"/>
        <v>0</v>
      </c>
      <c r="AO254" s="76">
        <f t="shared" si="62"/>
        <v>0</v>
      </c>
      <c r="AP254" s="214"/>
      <c r="AQ254" s="76">
        <f t="shared" si="58"/>
        <v>0</v>
      </c>
      <c r="AR254" s="91">
        <f t="shared" si="63"/>
        <v>0</v>
      </c>
      <c r="AS254" s="184">
        <f>IF(EA_Tabelle!$AI254="Ja",EA_Tabelle!$AM254,IF(EA_Tabelle!$Y254&lt;&gt;"",EA_Tabelle!$Y254,EA_Tabelle!$U254))</f>
        <v>0</v>
      </c>
      <c r="AT254" s="76">
        <f>IF(EA_Tabelle!$AI254="Ja",EA_Tabelle!$AN254,IF(EA_Tabelle!$AC254&lt;&gt;0,EA_Tabelle!$AC254,EA_Tabelle!$W254))</f>
        <v>0</v>
      </c>
      <c r="AU254" s="91">
        <f>IF(EA_Tabelle!$AI254="Ja",EA_Tabelle!$AO254,IF(EA_Tabelle!$AF254&lt;&gt;0,EA_Tabelle!$AF254,EA_Tabelle!$X254))</f>
        <v>0</v>
      </c>
    </row>
    <row r="255" spans="1:47" s="81" customFormat="1" ht="25" customHeight="1" x14ac:dyDescent="0.3">
      <c r="A255" s="89" t="str">
        <f t="shared" si="48"/>
        <v>0_235</v>
      </c>
      <c r="B255" s="78">
        <f t="shared" si="49"/>
        <v>0</v>
      </c>
      <c r="C255" s="78">
        <f>IF(EA_Tabelle!$B623="","",COUNTIF($B$20:B254,EA_Tabelle!$B623)+1)</f>
        <v>235</v>
      </c>
      <c r="D255" s="77">
        <f t="shared" si="50"/>
        <v>0</v>
      </c>
      <c r="E255" s="77" t="e">
        <f>INDEX(Lieferanten[L_ID],MATCH(EA_Tabelle!$M255,Lieferanten[Lieferantenbezeichnung],0))</f>
        <v>#N/A</v>
      </c>
      <c r="F255" s="79">
        <f t="shared" si="51"/>
        <v>0</v>
      </c>
      <c r="G255" s="79" t="str">
        <f>IF(EA_Tabelle!$L255="","",(INDEX(BT[Ressort],MATCH(EA_Tabelle!$L255,BT[Bedarfsträger],0))))</f>
        <v/>
      </c>
      <c r="H255" s="80" t="str">
        <f>IF(EA_Tabelle!$L255="","",(INDEX(BT[BT_ID],MATCH(EA_Tabelle!$L255,BT[Bedarfsträger],0))))</f>
        <v/>
      </c>
      <c r="I255" s="82">
        <f t="shared" si="52"/>
        <v>0</v>
      </c>
      <c r="J255" s="82">
        <f t="shared" si="53"/>
        <v>0</v>
      </c>
      <c r="K255" s="83">
        <f t="shared" si="54"/>
        <v>0</v>
      </c>
      <c r="L255" s="44"/>
      <c r="M255" s="46"/>
      <c r="N255" s="208"/>
      <c r="O255" s="44"/>
      <c r="P255" s="43"/>
      <c r="Q255" s="206"/>
      <c r="R255" s="44"/>
      <c r="S255" s="90"/>
      <c r="T255" s="46"/>
      <c r="U255" s="210"/>
      <c r="V255" s="43"/>
      <c r="W255" s="186">
        <f>IFERROR(U255*INDEX(Preisstufen[Netto],MATCH(EA_Tabelle!T255,Preisstufen[Preisstufe],0)),0)</f>
        <v>0</v>
      </c>
      <c r="X255" s="186">
        <f t="shared" si="59"/>
        <v>0</v>
      </c>
      <c r="Y255" s="47"/>
      <c r="Z255" s="211"/>
      <c r="AA255" s="212"/>
      <c r="AB255" s="193">
        <f t="shared" si="55"/>
        <v>0</v>
      </c>
      <c r="AC255" s="211">
        <f t="shared" si="56"/>
        <v>0</v>
      </c>
      <c r="AD255" s="88">
        <v>0.19</v>
      </c>
      <c r="AE255" s="195">
        <f t="shared" si="60"/>
        <v>0</v>
      </c>
      <c r="AF255" s="211">
        <f t="shared" si="61"/>
        <v>0</v>
      </c>
      <c r="AG255" s="50"/>
      <c r="AH255" s="43"/>
      <c r="AI255" s="46"/>
      <c r="AJ255" s="43"/>
      <c r="AK255" s="43"/>
      <c r="AL255" s="46"/>
      <c r="AM255" s="47"/>
      <c r="AN255" s="76">
        <f t="shared" si="57"/>
        <v>0</v>
      </c>
      <c r="AO255" s="76">
        <f t="shared" si="62"/>
        <v>0</v>
      </c>
      <c r="AP255" s="214"/>
      <c r="AQ255" s="76">
        <f t="shared" si="58"/>
        <v>0</v>
      </c>
      <c r="AR255" s="91">
        <f t="shared" si="63"/>
        <v>0</v>
      </c>
      <c r="AS255" s="184">
        <f>IF(EA_Tabelle!$AI255="Ja",EA_Tabelle!$AM255,IF(EA_Tabelle!$Y255&lt;&gt;"",EA_Tabelle!$Y255,EA_Tabelle!$U255))</f>
        <v>0</v>
      </c>
      <c r="AT255" s="76">
        <f>IF(EA_Tabelle!$AI255="Ja",EA_Tabelle!$AN255,IF(EA_Tabelle!$AC255&lt;&gt;0,EA_Tabelle!$AC255,EA_Tabelle!$W255))</f>
        <v>0</v>
      </c>
      <c r="AU255" s="91">
        <f>IF(EA_Tabelle!$AI255="Ja",EA_Tabelle!$AO255,IF(EA_Tabelle!$AF255&lt;&gt;0,EA_Tabelle!$AF255,EA_Tabelle!$X255))</f>
        <v>0</v>
      </c>
    </row>
    <row r="256" spans="1:47" s="81" customFormat="1" ht="25" customHeight="1" x14ac:dyDescent="0.3">
      <c r="A256" s="89" t="str">
        <f t="shared" si="48"/>
        <v>0_236</v>
      </c>
      <c r="B256" s="78">
        <f t="shared" si="49"/>
        <v>0</v>
      </c>
      <c r="C256" s="78">
        <f>IF(EA_Tabelle!$B346="","",COUNTIF($B$20:B255,EA_Tabelle!$B346)+1)</f>
        <v>236</v>
      </c>
      <c r="D256" s="77">
        <f t="shared" si="50"/>
        <v>0</v>
      </c>
      <c r="E256" s="77" t="e">
        <f>INDEX(Lieferanten[L_ID],MATCH(EA_Tabelle!$M256,Lieferanten[Lieferantenbezeichnung],0))</f>
        <v>#N/A</v>
      </c>
      <c r="F256" s="79">
        <f t="shared" si="51"/>
        <v>0</v>
      </c>
      <c r="G256" s="79" t="str">
        <f>IF(EA_Tabelle!$L256="","",(INDEX(BT[Ressort],MATCH(EA_Tabelle!$L256,BT[Bedarfsträger],0))))</f>
        <v/>
      </c>
      <c r="H256" s="80" t="str">
        <f>IF(EA_Tabelle!$L256="","",(INDEX(BT[BT_ID],MATCH(EA_Tabelle!$L256,BT[Bedarfsträger],0))))</f>
        <v/>
      </c>
      <c r="I256" s="82">
        <f t="shared" si="52"/>
        <v>0</v>
      </c>
      <c r="J256" s="82">
        <f t="shared" si="53"/>
        <v>0</v>
      </c>
      <c r="K256" s="83">
        <f t="shared" si="54"/>
        <v>0</v>
      </c>
      <c r="L256" s="44"/>
      <c r="M256" s="46"/>
      <c r="N256" s="208"/>
      <c r="O256" s="44"/>
      <c r="P256" s="43"/>
      <c r="Q256" s="206"/>
      <c r="R256" s="44"/>
      <c r="S256" s="90"/>
      <c r="T256" s="46"/>
      <c r="U256" s="210"/>
      <c r="V256" s="43"/>
      <c r="W256" s="186">
        <f>IFERROR(U256*INDEX(Preisstufen[Netto],MATCH(EA_Tabelle!T256,Preisstufen[Preisstufe],0)),0)</f>
        <v>0</v>
      </c>
      <c r="X256" s="186">
        <f t="shared" si="59"/>
        <v>0</v>
      </c>
      <c r="Y256" s="47"/>
      <c r="Z256" s="211"/>
      <c r="AA256" s="212"/>
      <c r="AB256" s="193">
        <f t="shared" si="55"/>
        <v>0</v>
      </c>
      <c r="AC256" s="211">
        <f t="shared" si="56"/>
        <v>0</v>
      </c>
      <c r="AD256" s="88">
        <v>0.19</v>
      </c>
      <c r="AE256" s="195">
        <f t="shared" si="60"/>
        <v>0</v>
      </c>
      <c r="AF256" s="211">
        <f t="shared" si="61"/>
        <v>0</v>
      </c>
      <c r="AG256" s="50"/>
      <c r="AH256" s="43"/>
      <c r="AI256" s="46"/>
      <c r="AJ256" s="43"/>
      <c r="AK256" s="43"/>
      <c r="AL256" s="46"/>
      <c r="AM256" s="47"/>
      <c r="AN256" s="76">
        <f t="shared" si="57"/>
        <v>0</v>
      </c>
      <c r="AO256" s="76">
        <f t="shared" si="62"/>
        <v>0</v>
      </c>
      <c r="AP256" s="214"/>
      <c r="AQ256" s="76">
        <f t="shared" si="58"/>
        <v>0</v>
      </c>
      <c r="AR256" s="91">
        <f t="shared" si="63"/>
        <v>0</v>
      </c>
      <c r="AS256" s="184">
        <f>IF(EA_Tabelle!$AI256="Ja",EA_Tabelle!$AM256,IF(EA_Tabelle!$Y256&lt;&gt;"",EA_Tabelle!$Y256,EA_Tabelle!$U256))</f>
        <v>0</v>
      </c>
      <c r="AT256" s="76">
        <f>IF(EA_Tabelle!$AI256="Ja",EA_Tabelle!$AN256,IF(EA_Tabelle!$AC256&lt;&gt;0,EA_Tabelle!$AC256,EA_Tabelle!$W256))</f>
        <v>0</v>
      </c>
      <c r="AU256" s="91">
        <f>IF(EA_Tabelle!$AI256="Ja",EA_Tabelle!$AO256,IF(EA_Tabelle!$AF256&lt;&gt;0,EA_Tabelle!$AF256,EA_Tabelle!$X256))</f>
        <v>0</v>
      </c>
    </row>
    <row r="257" spans="1:47" s="81" customFormat="1" ht="25" customHeight="1" x14ac:dyDescent="0.3">
      <c r="A257" s="89" t="str">
        <f t="shared" si="48"/>
        <v>0_237</v>
      </c>
      <c r="B257" s="78">
        <f t="shared" si="49"/>
        <v>0</v>
      </c>
      <c r="C257" s="78">
        <f>IF(EA_Tabelle!$B247="","",COUNTIF($B$20:B256,EA_Tabelle!$B247)+1)</f>
        <v>237</v>
      </c>
      <c r="D257" s="77">
        <f t="shared" si="50"/>
        <v>0</v>
      </c>
      <c r="E257" s="77" t="e">
        <f>INDEX(Lieferanten[L_ID],MATCH(EA_Tabelle!$M257,Lieferanten[Lieferantenbezeichnung],0))</f>
        <v>#N/A</v>
      </c>
      <c r="F257" s="79">
        <f t="shared" si="51"/>
        <v>0</v>
      </c>
      <c r="G257" s="79" t="str">
        <f>IF(EA_Tabelle!$L257="","",(INDEX(BT[Ressort],MATCH(EA_Tabelle!$L257,BT[Bedarfsträger],0))))</f>
        <v/>
      </c>
      <c r="H257" s="80" t="str">
        <f>IF(EA_Tabelle!$L257="","",(INDEX(BT[BT_ID],MATCH(EA_Tabelle!$L257,BT[Bedarfsträger],0))))</f>
        <v/>
      </c>
      <c r="I257" s="82">
        <f t="shared" si="52"/>
        <v>0</v>
      </c>
      <c r="J257" s="82">
        <f t="shared" si="53"/>
        <v>0</v>
      </c>
      <c r="K257" s="83">
        <f t="shared" si="54"/>
        <v>0</v>
      </c>
      <c r="L257" s="44"/>
      <c r="M257" s="46"/>
      <c r="N257" s="208"/>
      <c r="O257" s="44"/>
      <c r="P257" s="43"/>
      <c r="Q257" s="206"/>
      <c r="R257" s="44"/>
      <c r="S257" s="90"/>
      <c r="T257" s="46"/>
      <c r="U257" s="210"/>
      <c r="V257" s="43"/>
      <c r="W257" s="186">
        <f>IFERROR(U257*INDEX(Preisstufen[Netto],MATCH(EA_Tabelle!T257,Preisstufen[Preisstufe],0)),0)</f>
        <v>0</v>
      </c>
      <c r="X257" s="186">
        <f t="shared" si="59"/>
        <v>0</v>
      </c>
      <c r="Y257" s="47"/>
      <c r="Z257" s="211"/>
      <c r="AA257" s="212"/>
      <c r="AB257" s="193">
        <f t="shared" si="55"/>
        <v>0</v>
      </c>
      <c r="AC257" s="211">
        <f t="shared" si="56"/>
        <v>0</v>
      </c>
      <c r="AD257" s="88">
        <v>0.19</v>
      </c>
      <c r="AE257" s="195">
        <f t="shared" si="60"/>
        <v>0</v>
      </c>
      <c r="AF257" s="211">
        <f t="shared" si="61"/>
        <v>0</v>
      </c>
      <c r="AG257" s="50"/>
      <c r="AH257" s="43"/>
      <c r="AI257" s="46"/>
      <c r="AJ257" s="43"/>
      <c r="AK257" s="43"/>
      <c r="AL257" s="46"/>
      <c r="AM257" s="47"/>
      <c r="AN257" s="76">
        <f t="shared" si="57"/>
        <v>0</v>
      </c>
      <c r="AO257" s="76">
        <f t="shared" si="62"/>
        <v>0</v>
      </c>
      <c r="AP257" s="214"/>
      <c r="AQ257" s="76">
        <f t="shared" si="58"/>
        <v>0</v>
      </c>
      <c r="AR257" s="91">
        <f t="shared" si="63"/>
        <v>0</v>
      </c>
      <c r="AS257" s="184">
        <f>IF(EA_Tabelle!$AI257="Ja",EA_Tabelle!$AM257,IF(EA_Tabelle!$Y257&lt;&gt;"",EA_Tabelle!$Y257,EA_Tabelle!$U257))</f>
        <v>0</v>
      </c>
      <c r="AT257" s="76">
        <f>IF(EA_Tabelle!$AI257="Ja",EA_Tabelle!$AN257,IF(EA_Tabelle!$AC257&lt;&gt;0,EA_Tabelle!$AC257,EA_Tabelle!$W257))</f>
        <v>0</v>
      </c>
      <c r="AU257" s="91">
        <f>IF(EA_Tabelle!$AI257="Ja",EA_Tabelle!$AO257,IF(EA_Tabelle!$AF257&lt;&gt;0,EA_Tabelle!$AF257,EA_Tabelle!$X257))</f>
        <v>0</v>
      </c>
    </row>
    <row r="258" spans="1:47" s="81" customFormat="1" ht="25" customHeight="1" x14ac:dyDescent="0.3">
      <c r="A258" s="89" t="str">
        <f t="shared" si="48"/>
        <v>0_238</v>
      </c>
      <c r="B258" s="78">
        <f t="shared" si="49"/>
        <v>0</v>
      </c>
      <c r="C258" s="78">
        <f>IF(EA_Tabelle!$B543="","",COUNTIF($B$20:B257,EA_Tabelle!$B543)+1)</f>
        <v>238</v>
      </c>
      <c r="D258" s="77">
        <f t="shared" si="50"/>
        <v>0</v>
      </c>
      <c r="E258" s="77" t="e">
        <f>INDEX(Lieferanten[L_ID],MATCH(EA_Tabelle!$M258,Lieferanten[Lieferantenbezeichnung],0))</f>
        <v>#N/A</v>
      </c>
      <c r="F258" s="79">
        <f t="shared" si="51"/>
        <v>0</v>
      </c>
      <c r="G258" s="79" t="str">
        <f>IF(EA_Tabelle!$L258="","",(INDEX(BT[Ressort],MATCH(EA_Tabelle!$L258,BT[Bedarfsträger],0))))</f>
        <v/>
      </c>
      <c r="H258" s="80" t="str">
        <f>IF(EA_Tabelle!$L258="","",(INDEX(BT[BT_ID],MATCH(EA_Tabelle!$L258,BT[Bedarfsträger],0))))</f>
        <v/>
      </c>
      <c r="I258" s="82">
        <f t="shared" si="52"/>
        <v>0</v>
      </c>
      <c r="J258" s="82">
        <f t="shared" si="53"/>
        <v>0</v>
      </c>
      <c r="K258" s="83">
        <f t="shared" si="54"/>
        <v>0</v>
      </c>
      <c r="L258" s="44"/>
      <c r="M258" s="46"/>
      <c r="N258" s="208"/>
      <c r="O258" s="44"/>
      <c r="P258" s="43"/>
      <c r="Q258" s="206"/>
      <c r="R258" s="44"/>
      <c r="S258" s="90"/>
      <c r="T258" s="46"/>
      <c r="U258" s="210"/>
      <c r="V258" s="43"/>
      <c r="W258" s="186">
        <f>IFERROR(U258*INDEX(Preisstufen[Netto],MATCH(EA_Tabelle!T258,Preisstufen[Preisstufe],0)),0)</f>
        <v>0</v>
      </c>
      <c r="X258" s="186">
        <f t="shared" si="59"/>
        <v>0</v>
      </c>
      <c r="Y258" s="47"/>
      <c r="Z258" s="211"/>
      <c r="AA258" s="212"/>
      <c r="AB258" s="193">
        <f t="shared" si="55"/>
        <v>0</v>
      </c>
      <c r="AC258" s="211">
        <f t="shared" si="56"/>
        <v>0</v>
      </c>
      <c r="AD258" s="88">
        <v>0.19</v>
      </c>
      <c r="AE258" s="195">
        <f t="shared" si="60"/>
        <v>0</v>
      </c>
      <c r="AF258" s="211">
        <f t="shared" si="61"/>
        <v>0</v>
      </c>
      <c r="AG258" s="50"/>
      <c r="AH258" s="43"/>
      <c r="AI258" s="46"/>
      <c r="AJ258" s="43"/>
      <c r="AK258" s="43"/>
      <c r="AL258" s="46"/>
      <c r="AM258" s="47"/>
      <c r="AN258" s="76">
        <f t="shared" si="57"/>
        <v>0</v>
      </c>
      <c r="AO258" s="76">
        <f t="shared" si="62"/>
        <v>0</v>
      </c>
      <c r="AP258" s="214"/>
      <c r="AQ258" s="76">
        <f t="shared" si="58"/>
        <v>0</v>
      </c>
      <c r="AR258" s="91">
        <f t="shared" si="63"/>
        <v>0</v>
      </c>
      <c r="AS258" s="184">
        <f>IF(EA_Tabelle!$AI258="Ja",EA_Tabelle!$AM258,IF(EA_Tabelle!$Y258&lt;&gt;"",EA_Tabelle!$Y258,EA_Tabelle!$U258))</f>
        <v>0</v>
      </c>
      <c r="AT258" s="76">
        <f>IF(EA_Tabelle!$AI258="Ja",EA_Tabelle!$AN258,IF(EA_Tabelle!$AC258&lt;&gt;0,EA_Tabelle!$AC258,EA_Tabelle!$W258))</f>
        <v>0</v>
      </c>
      <c r="AU258" s="91">
        <f>IF(EA_Tabelle!$AI258="Ja",EA_Tabelle!$AO258,IF(EA_Tabelle!$AF258&lt;&gt;0,EA_Tabelle!$AF258,EA_Tabelle!$X258))</f>
        <v>0</v>
      </c>
    </row>
    <row r="259" spans="1:47" s="81" customFormat="1" ht="25" customHeight="1" x14ac:dyDescent="0.3">
      <c r="A259" s="89" t="str">
        <f t="shared" si="48"/>
        <v>0_239</v>
      </c>
      <c r="B259" s="78">
        <f t="shared" si="49"/>
        <v>0</v>
      </c>
      <c r="C259" s="78">
        <f>IF(EA_Tabelle!$B691="","",COUNTIF($B$20:B258,EA_Tabelle!$B691)+1)</f>
        <v>239</v>
      </c>
      <c r="D259" s="77">
        <f t="shared" si="50"/>
        <v>0</v>
      </c>
      <c r="E259" s="77" t="e">
        <f>INDEX(Lieferanten[L_ID],MATCH(EA_Tabelle!$M259,Lieferanten[Lieferantenbezeichnung],0))</f>
        <v>#N/A</v>
      </c>
      <c r="F259" s="79">
        <f t="shared" si="51"/>
        <v>0</v>
      </c>
      <c r="G259" s="79" t="str">
        <f>IF(EA_Tabelle!$L259="","",(INDEX(BT[Ressort],MATCH(EA_Tabelle!$L259,BT[Bedarfsträger],0))))</f>
        <v/>
      </c>
      <c r="H259" s="80" t="str">
        <f>IF(EA_Tabelle!$L259="","",(INDEX(BT[BT_ID],MATCH(EA_Tabelle!$L259,BT[Bedarfsträger],0))))</f>
        <v/>
      </c>
      <c r="I259" s="82">
        <f t="shared" si="52"/>
        <v>0</v>
      </c>
      <c r="J259" s="82">
        <f t="shared" si="53"/>
        <v>0</v>
      </c>
      <c r="K259" s="83">
        <f t="shared" si="54"/>
        <v>0</v>
      </c>
      <c r="L259" s="44"/>
      <c r="M259" s="46"/>
      <c r="N259" s="208"/>
      <c r="O259" s="44"/>
      <c r="P259" s="43"/>
      <c r="Q259" s="206"/>
      <c r="R259" s="44"/>
      <c r="S259" s="90"/>
      <c r="T259" s="46"/>
      <c r="U259" s="210"/>
      <c r="V259" s="43"/>
      <c r="W259" s="186">
        <f>IFERROR(U259*INDEX(Preisstufen[Netto],MATCH(EA_Tabelle!T259,Preisstufen[Preisstufe],0)),0)</f>
        <v>0</v>
      </c>
      <c r="X259" s="186">
        <f t="shared" si="59"/>
        <v>0</v>
      </c>
      <c r="Y259" s="47"/>
      <c r="Z259" s="211"/>
      <c r="AA259" s="212"/>
      <c r="AB259" s="193">
        <f t="shared" si="55"/>
        <v>0</v>
      </c>
      <c r="AC259" s="211">
        <f t="shared" si="56"/>
        <v>0</v>
      </c>
      <c r="AD259" s="88">
        <v>0.19</v>
      </c>
      <c r="AE259" s="195">
        <f t="shared" si="60"/>
        <v>0</v>
      </c>
      <c r="AF259" s="211">
        <f t="shared" si="61"/>
        <v>0</v>
      </c>
      <c r="AG259" s="50"/>
      <c r="AH259" s="43"/>
      <c r="AI259" s="46"/>
      <c r="AJ259" s="43"/>
      <c r="AK259" s="43"/>
      <c r="AL259" s="46"/>
      <c r="AM259" s="47"/>
      <c r="AN259" s="76">
        <f t="shared" si="57"/>
        <v>0</v>
      </c>
      <c r="AO259" s="76">
        <f t="shared" si="62"/>
        <v>0</v>
      </c>
      <c r="AP259" s="214"/>
      <c r="AQ259" s="76">
        <f t="shared" si="58"/>
        <v>0</v>
      </c>
      <c r="AR259" s="91">
        <f t="shared" si="63"/>
        <v>0</v>
      </c>
      <c r="AS259" s="184">
        <f>IF(EA_Tabelle!$AI259="Ja",EA_Tabelle!$AM259,IF(EA_Tabelle!$Y259&lt;&gt;"",EA_Tabelle!$Y259,EA_Tabelle!$U259))</f>
        <v>0</v>
      </c>
      <c r="AT259" s="76">
        <f>IF(EA_Tabelle!$AI259="Ja",EA_Tabelle!$AN259,IF(EA_Tabelle!$AC259&lt;&gt;0,EA_Tabelle!$AC259,EA_Tabelle!$W259))</f>
        <v>0</v>
      </c>
      <c r="AU259" s="91">
        <f>IF(EA_Tabelle!$AI259="Ja",EA_Tabelle!$AO259,IF(EA_Tabelle!$AF259&lt;&gt;0,EA_Tabelle!$AF259,EA_Tabelle!$X259))</f>
        <v>0</v>
      </c>
    </row>
    <row r="260" spans="1:47" s="81" customFormat="1" ht="25" customHeight="1" x14ac:dyDescent="0.3">
      <c r="A260" s="89" t="str">
        <f t="shared" si="48"/>
        <v>0_240</v>
      </c>
      <c r="B260" s="78">
        <f t="shared" si="49"/>
        <v>0</v>
      </c>
      <c r="C260" s="78">
        <f>IF(EA_Tabelle!$B460="","",COUNTIF($B$20:B259,EA_Tabelle!$B460)+1)</f>
        <v>240</v>
      </c>
      <c r="D260" s="77">
        <f t="shared" si="50"/>
        <v>0</v>
      </c>
      <c r="E260" s="77" t="e">
        <f>INDEX(Lieferanten[L_ID],MATCH(EA_Tabelle!$M260,Lieferanten[Lieferantenbezeichnung],0))</f>
        <v>#N/A</v>
      </c>
      <c r="F260" s="79">
        <f t="shared" si="51"/>
        <v>0</v>
      </c>
      <c r="G260" s="79" t="str">
        <f>IF(EA_Tabelle!$L260="","",(INDEX(BT[Ressort],MATCH(EA_Tabelle!$L260,BT[Bedarfsträger],0))))</f>
        <v/>
      </c>
      <c r="H260" s="80" t="str">
        <f>IF(EA_Tabelle!$L260="","",(INDEX(BT[BT_ID],MATCH(EA_Tabelle!$L260,BT[Bedarfsträger],0))))</f>
        <v/>
      </c>
      <c r="I260" s="82">
        <f t="shared" si="52"/>
        <v>0</v>
      </c>
      <c r="J260" s="82">
        <f t="shared" si="53"/>
        <v>0</v>
      </c>
      <c r="K260" s="83">
        <f t="shared" si="54"/>
        <v>0</v>
      </c>
      <c r="L260" s="44"/>
      <c r="M260" s="46"/>
      <c r="N260" s="208"/>
      <c r="O260" s="44"/>
      <c r="P260" s="43"/>
      <c r="Q260" s="206"/>
      <c r="R260" s="44"/>
      <c r="S260" s="90"/>
      <c r="T260" s="46"/>
      <c r="U260" s="210"/>
      <c r="V260" s="43"/>
      <c r="W260" s="186">
        <f>IFERROR(U260*INDEX(Preisstufen[Netto],MATCH(EA_Tabelle!T260,Preisstufen[Preisstufe],0)),0)</f>
        <v>0</v>
      </c>
      <c r="X260" s="186">
        <f t="shared" si="59"/>
        <v>0</v>
      </c>
      <c r="Y260" s="47"/>
      <c r="Z260" s="211"/>
      <c r="AA260" s="212"/>
      <c r="AB260" s="193">
        <f t="shared" si="55"/>
        <v>0</v>
      </c>
      <c r="AC260" s="211">
        <f t="shared" si="56"/>
        <v>0</v>
      </c>
      <c r="AD260" s="88">
        <v>0.19</v>
      </c>
      <c r="AE260" s="195">
        <f t="shared" si="60"/>
        <v>0</v>
      </c>
      <c r="AF260" s="211">
        <f t="shared" si="61"/>
        <v>0</v>
      </c>
      <c r="AG260" s="50"/>
      <c r="AH260" s="43"/>
      <c r="AI260" s="46"/>
      <c r="AJ260" s="43"/>
      <c r="AK260" s="43"/>
      <c r="AL260" s="46"/>
      <c r="AM260" s="47"/>
      <c r="AN260" s="76">
        <f t="shared" si="57"/>
        <v>0</v>
      </c>
      <c r="AO260" s="76">
        <f t="shared" si="62"/>
        <v>0</v>
      </c>
      <c r="AP260" s="214"/>
      <c r="AQ260" s="76">
        <f t="shared" si="58"/>
        <v>0</v>
      </c>
      <c r="AR260" s="91">
        <f t="shared" si="63"/>
        <v>0</v>
      </c>
      <c r="AS260" s="184">
        <f>IF(EA_Tabelle!$AI260="Ja",EA_Tabelle!$AM260,IF(EA_Tabelle!$Y260&lt;&gt;"",EA_Tabelle!$Y260,EA_Tabelle!$U260))</f>
        <v>0</v>
      </c>
      <c r="AT260" s="76">
        <f>IF(EA_Tabelle!$AI260="Ja",EA_Tabelle!$AN260,IF(EA_Tabelle!$AC260&lt;&gt;0,EA_Tabelle!$AC260,EA_Tabelle!$W260))</f>
        <v>0</v>
      </c>
      <c r="AU260" s="91">
        <f>IF(EA_Tabelle!$AI260="Ja",EA_Tabelle!$AO260,IF(EA_Tabelle!$AF260&lt;&gt;0,EA_Tabelle!$AF260,EA_Tabelle!$X260))</f>
        <v>0</v>
      </c>
    </row>
    <row r="261" spans="1:47" s="81" customFormat="1" ht="25" customHeight="1" x14ac:dyDescent="0.3">
      <c r="A261" s="89" t="str">
        <f t="shared" si="48"/>
        <v>0_241</v>
      </c>
      <c r="B261" s="78">
        <f t="shared" si="49"/>
        <v>0</v>
      </c>
      <c r="C261" s="78">
        <f>IF(EA_Tabelle!$B244="","",COUNTIF($B$20:B260,EA_Tabelle!$B244)+1)</f>
        <v>241</v>
      </c>
      <c r="D261" s="77">
        <f t="shared" si="50"/>
        <v>0</v>
      </c>
      <c r="E261" s="77" t="e">
        <f>INDEX(Lieferanten[L_ID],MATCH(EA_Tabelle!$M261,Lieferanten[Lieferantenbezeichnung],0))</f>
        <v>#N/A</v>
      </c>
      <c r="F261" s="79">
        <f t="shared" si="51"/>
        <v>0</v>
      </c>
      <c r="G261" s="79" t="str">
        <f>IF(EA_Tabelle!$L261="","",(INDEX(BT[Ressort],MATCH(EA_Tabelle!$L261,BT[Bedarfsträger],0))))</f>
        <v/>
      </c>
      <c r="H261" s="80" t="str">
        <f>IF(EA_Tabelle!$L261="","",(INDEX(BT[BT_ID],MATCH(EA_Tabelle!$L261,BT[Bedarfsträger],0))))</f>
        <v/>
      </c>
      <c r="I261" s="82">
        <f t="shared" si="52"/>
        <v>0</v>
      </c>
      <c r="J261" s="82">
        <f t="shared" si="53"/>
        <v>0</v>
      </c>
      <c r="K261" s="83">
        <f t="shared" si="54"/>
        <v>0</v>
      </c>
      <c r="L261" s="44"/>
      <c r="M261" s="46"/>
      <c r="N261" s="208"/>
      <c r="O261" s="44"/>
      <c r="P261" s="43"/>
      <c r="Q261" s="206"/>
      <c r="R261" s="44"/>
      <c r="S261" s="90"/>
      <c r="T261" s="46"/>
      <c r="U261" s="210"/>
      <c r="V261" s="43"/>
      <c r="W261" s="186">
        <f>IFERROR(U261*INDEX(Preisstufen[Netto],MATCH(EA_Tabelle!T261,Preisstufen[Preisstufe],0)),0)</f>
        <v>0</v>
      </c>
      <c r="X261" s="186">
        <f t="shared" si="59"/>
        <v>0</v>
      </c>
      <c r="Y261" s="47"/>
      <c r="Z261" s="211"/>
      <c r="AA261" s="212"/>
      <c r="AB261" s="193">
        <f t="shared" si="55"/>
        <v>0</v>
      </c>
      <c r="AC261" s="211">
        <f t="shared" si="56"/>
        <v>0</v>
      </c>
      <c r="AD261" s="88">
        <v>0.19</v>
      </c>
      <c r="AE261" s="195">
        <f t="shared" si="60"/>
        <v>0</v>
      </c>
      <c r="AF261" s="211">
        <f t="shared" si="61"/>
        <v>0</v>
      </c>
      <c r="AG261" s="50"/>
      <c r="AH261" s="43"/>
      <c r="AI261" s="46"/>
      <c r="AJ261" s="43"/>
      <c r="AK261" s="43"/>
      <c r="AL261" s="46"/>
      <c r="AM261" s="47"/>
      <c r="AN261" s="76">
        <f t="shared" si="57"/>
        <v>0</v>
      </c>
      <c r="AO261" s="76">
        <f t="shared" si="62"/>
        <v>0</v>
      </c>
      <c r="AP261" s="214"/>
      <c r="AQ261" s="76">
        <f t="shared" si="58"/>
        <v>0</v>
      </c>
      <c r="AR261" s="91">
        <f t="shared" si="63"/>
        <v>0</v>
      </c>
      <c r="AS261" s="184">
        <f>IF(EA_Tabelle!$AI261="Ja",EA_Tabelle!$AM261,IF(EA_Tabelle!$Y261&lt;&gt;"",EA_Tabelle!$Y261,EA_Tabelle!$U261))</f>
        <v>0</v>
      </c>
      <c r="AT261" s="76">
        <f>IF(EA_Tabelle!$AI261="Ja",EA_Tabelle!$AN261,IF(EA_Tabelle!$AC261&lt;&gt;0,EA_Tabelle!$AC261,EA_Tabelle!$W261))</f>
        <v>0</v>
      </c>
      <c r="AU261" s="91">
        <f>IF(EA_Tabelle!$AI261="Ja",EA_Tabelle!$AO261,IF(EA_Tabelle!$AF261&lt;&gt;0,EA_Tabelle!$AF261,EA_Tabelle!$X261))</f>
        <v>0</v>
      </c>
    </row>
    <row r="262" spans="1:47" s="81" customFormat="1" ht="25" customHeight="1" x14ac:dyDescent="0.3">
      <c r="A262" s="89" t="str">
        <f t="shared" si="48"/>
        <v>0_242</v>
      </c>
      <c r="B262" s="78">
        <f t="shared" si="49"/>
        <v>0</v>
      </c>
      <c r="C262" s="78">
        <f>IF(EA_Tabelle!$B597="","",COUNTIF($B$20:B261,EA_Tabelle!$B597)+1)</f>
        <v>242</v>
      </c>
      <c r="D262" s="77">
        <f t="shared" si="50"/>
        <v>0</v>
      </c>
      <c r="E262" s="77" t="e">
        <f>INDEX(Lieferanten[L_ID],MATCH(EA_Tabelle!$M262,Lieferanten[Lieferantenbezeichnung],0))</f>
        <v>#N/A</v>
      </c>
      <c r="F262" s="79">
        <f t="shared" si="51"/>
        <v>0</v>
      </c>
      <c r="G262" s="79" t="str">
        <f>IF(EA_Tabelle!$L262="","",(INDEX(BT[Ressort],MATCH(EA_Tabelle!$L262,BT[Bedarfsträger],0))))</f>
        <v/>
      </c>
      <c r="H262" s="80" t="str">
        <f>IF(EA_Tabelle!$L262="","",(INDEX(BT[BT_ID],MATCH(EA_Tabelle!$L262,BT[Bedarfsträger],0))))</f>
        <v/>
      </c>
      <c r="I262" s="82">
        <f t="shared" si="52"/>
        <v>0</v>
      </c>
      <c r="J262" s="82">
        <f t="shared" si="53"/>
        <v>0</v>
      </c>
      <c r="K262" s="83">
        <f t="shared" si="54"/>
        <v>0</v>
      </c>
      <c r="L262" s="44"/>
      <c r="M262" s="46"/>
      <c r="N262" s="208"/>
      <c r="O262" s="44"/>
      <c r="P262" s="43"/>
      <c r="Q262" s="206"/>
      <c r="R262" s="44"/>
      <c r="S262" s="90"/>
      <c r="T262" s="46"/>
      <c r="U262" s="210"/>
      <c r="V262" s="43"/>
      <c r="W262" s="186">
        <f>IFERROR(U262*INDEX(Preisstufen[Netto],MATCH(EA_Tabelle!T262,Preisstufen[Preisstufe],0)),0)</f>
        <v>0</v>
      </c>
      <c r="X262" s="186">
        <f t="shared" si="59"/>
        <v>0</v>
      </c>
      <c r="Y262" s="47"/>
      <c r="Z262" s="211"/>
      <c r="AA262" s="212"/>
      <c r="AB262" s="193">
        <f t="shared" si="55"/>
        <v>0</v>
      </c>
      <c r="AC262" s="211">
        <f t="shared" si="56"/>
        <v>0</v>
      </c>
      <c r="AD262" s="88">
        <v>0.19</v>
      </c>
      <c r="AE262" s="195">
        <f t="shared" si="60"/>
        <v>0</v>
      </c>
      <c r="AF262" s="211">
        <f t="shared" si="61"/>
        <v>0</v>
      </c>
      <c r="AG262" s="50"/>
      <c r="AH262" s="43"/>
      <c r="AI262" s="46"/>
      <c r="AJ262" s="43"/>
      <c r="AK262" s="43"/>
      <c r="AL262" s="46"/>
      <c r="AM262" s="47"/>
      <c r="AN262" s="76">
        <f t="shared" si="57"/>
        <v>0</v>
      </c>
      <c r="AO262" s="76">
        <f t="shared" si="62"/>
        <v>0</v>
      </c>
      <c r="AP262" s="214"/>
      <c r="AQ262" s="76">
        <f t="shared" si="58"/>
        <v>0</v>
      </c>
      <c r="AR262" s="91">
        <f t="shared" si="63"/>
        <v>0</v>
      </c>
      <c r="AS262" s="184">
        <f>IF(EA_Tabelle!$AI262="Ja",EA_Tabelle!$AM262,IF(EA_Tabelle!$Y262&lt;&gt;"",EA_Tabelle!$Y262,EA_Tabelle!$U262))</f>
        <v>0</v>
      </c>
      <c r="AT262" s="76">
        <f>IF(EA_Tabelle!$AI262="Ja",EA_Tabelle!$AN262,IF(EA_Tabelle!$AC262&lt;&gt;0,EA_Tabelle!$AC262,EA_Tabelle!$W262))</f>
        <v>0</v>
      </c>
      <c r="AU262" s="91">
        <f>IF(EA_Tabelle!$AI262="Ja",EA_Tabelle!$AO262,IF(EA_Tabelle!$AF262&lt;&gt;0,EA_Tabelle!$AF262,EA_Tabelle!$X262))</f>
        <v>0</v>
      </c>
    </row>
    <row r="263" spans="1:47" s="81" customFormat="1" ht="25" customHeight="1" x14ac:dyDescent="0.3">
      <c r="A263" s="89" t="str">
        <f t="shared" si="48"/>
        <v>0_243</v>
      </c>
      <c r="B263" s="78">
        <f t="shared" si="49"/>
        <v>0</v>
      </c>
      <c r="C263" s="78">
        <f>IF(EA_Tabelle!$B363="","",COUNTIF($B$20:B262,EA_Tabelle!$B363)+1)</f>
        <v>243</v>
      </c>
      <c r="D263" s="77">
        <f t="shared" si="50"/>
        <v>0</v>
      </c>
      <c r="E263" s="77" t="e">
        <f>INDEX(Lieferanten[L_ID],MATCH(EA_Tabelle!$M263,Lieferanten[Lieferantenbezeichnung],0))</f>
        <v>#N/A</v>
      </c>
      <c r="F263" s="79">
        <f t="shared" si="51"/>
        <v>0</v>
      </c>
      <c r="G263" s="79" t="str">
        <f>IF(EA_Tabelle!$L263="","",(INDEX(BT[Ressort],MATCH(EA_Tabelle!$L263,BT[Bedarfsträger],0))))</f>
        <v/>
      </c>
      <c r="H263" s="80" t="str">
        <f>IF(EA_Tabelle!$L263="","",(INDEX(BT[BT_ID],MATCH(EA_Tabelle!$L263,BT[Bedarfsträger],0))))</f>
        <v/>
      </c>
      <c r="I263" s="82">
        <f t="shared" si="52"/>
        <v>0</v>
      </c>
      <c r="J263" s="82">
        <f t="shared" si="53"/>
        <v>0</v>
      </c>
      <c r="K263" s="83">
        <f t="shared" si="54"/>
        <v>0</v>
      </c>
      <c r="L263" s="44"/>
      <c r="M263" s="46"/>
      <c r="N263" s="208"/>
      <c r="O263" s="44"/>
      <c r="P263" s="43"/>
      <c r="Q263" s="206"/>
      <c r="R263" s="44"/>
      <c r="S263" s="90"/>
      <c r="T263" s="46"/>
      <c r="U263" s="210"/>
      <c r="V263" s="43"/>
      <c r="W263" s="186">
        <f>IFERROR(U263*INDEX(Preisstufen[Netto],MATCH(EA_Tabelle!T263,Preisstufen[Preisstufe],0)),0)</f>
        <v>0</v>
      </c>
      <c r="X263" s="186">
        <f t="shared" si="59"/>
        <v>0</v>
      </c>
      <c r="Y263" s="47"/>
      <c r="Z263" s="211"/>
      <c r="AA263" s="212"/>
      <c r="AB263" s="193">
        <f t="shared" si="55"/>
        <v>0</v>
      </c>
      <c r="AC263" s="211">
        <f t="shared" si="56"/>
        <v>0</v>
      </c>
      <c r="AD263" s="88">
        <v>0.19</v>
      </c>
      <c r="AE263" s="195">
        <f t="shared" si="60"/>
        <v>0</v>
      </c>
      <c r="AF263" s="211">
        <f t="shared" si="61"/>
        <v>0</v>
      </c>
      <c r="AG263" s="50"/>
      <c r="AH263" s="43"/>
      <c r="AI263" s="46"/>
      <c r="AJ263" s="43"/>
      <c r="AK263" s="43"/>
      <c r="AL263" s="46"/>
      <c r="AM263" s="47"/>
      <c r="AN263" s="76">
        <f t="shared" si="57"/>
        <v>0</v>
      </c>
      <c r="AO263" s="76">
        <f t="shared" si="62"/>
        <v>0</v>
      </c>
      <c r="AP263" s="214"/>
      <c r="AQ263" s="76">
        <f t="shared" si="58"/>
        <v>0</v>
      </c>
      <c r="AR263" s="91">
        <f t="shared" si="63"/>
        <v>0</v>
      </c>
      <c r="AS263" s="184">
        <f>IF(EA_Tabelle!$AI263="Ja",EA_Tabelle!$AM263,IF(EA_Tabelle!$Y263&lt;&gt;"",EA_Tabelle!$Y263,EA_Tabelle!$U263))</f>
        <v>0</v>
      </c>
      <c r="AT263" s="76">
        <f>IF(EA_Tabelle!$AI263="Ja",EA_Tabelle!$AN263,IF(EA_Tabelle!$AC263&lt;&gt;0,EA_Tabelle!$AC263,EA_Tabelle!$W263))</f>
        <v>0</v>
      </c>
      <c r="AU263" s="91">
        <f>IF(EA_Tabelle!$AI263="Ja",EA_Tabelle!$AO263,IF(EA_Tabelle!$AF263&lt;&gt;0,EA_Tabelle!$AF263,EA_Tabelle!$X263))</f>
        <v>0</v>
      </c>
    </row>
    <row r="264" spans="1:47" s="81" customFormat="1" ht="25" customHeight="1" x14ac:dyDescent="0.3">
      <c r="A264" s="89" t="str">
        <f t="shared" si="48"/>
        <v>0_244</v>
      </c>
      <c r="B264" s="78">
        <f t="shared" si="49"/>
        <v>0</v>
      </c>
      <c r="C264" s="78">
        <f>IF(EA_Tabelle!$B414="","",COUNTIF($B$20:B263,EA_Tabelle!$B414)+1)</f>
        <v>244</v>
      </c>
      <c r="D264" s="77">
        <f t="shared" si="50"/>
        <v>0</v>
      </c>
      <c r="E264" s="77" t="e">
        <f>INDEX(Lieferanten[L_ID],MATCH(EA_Tabelle!$M264,Lieferanten[Lieferantenbezeichnung],0))</f>
        <v>#N/A</v>
      </c>
      <c r="F264" s="79">
        <f t="shared" si="51"/>
        <v>0</v>
      </c>
      <c r="G264" s="79" t="str">
        <f>IF(EA_Tabelle!$L264="","",(INDEX(BT[Ressort],MATCH(EA_Tabelle!$L264,BT[Bedarfsträger],0))))</f>
        <v/>
      </c>
      <c r="H264" s="80" t="str">
        <f>IF(EA_Tabelle!$L264="","",(INDEX(BT[BT_ID],MATCH(EA_Tabelle!$L264,BT[Bedarfsträger],0))))</f>
        <v/>
      </c>
      <c r="I264" s="82">
        <f t="shared" si="52"/>
        <v>0</v>
      </c>
      <c r="J264" s="82">
        <f t="shared" si="53"/>
        <v>0</v>
      </c>
      <c r="K264" s="83">
        <f t="shared" si="54"/>
        <v>0</v>
      </c>
      <c r="L264" s="44"/>
      <c r="M264" s="46"/>
      <c r="N264" s="208"/>
      <c r="O264" s="44"/>
      <c r="P264" s="43"/>
      <c r="Q264" s="206"/>
      <c r="R264" s="44"/>
      <c r="S264" s="90"/>
      <c r="T264" s="46"/>
      <c r="U264" s="210"/>
      <c r="V264" s="43"/>
      <c r="W264" s="186">
        <f>IFERROR(U264*INDEX(Preisstufen[Netto],MATCH(EA_Tabelle!T264,Preisstufen[Preisstufe],0)),0)</f>
        <v>0</v>
      </c>
      <c r="X264" s="186">
        <f t="shared" si="59"/>
        <v>0</v>
      </c>
      <c r="Y264" s="47"/>
      <c r="Z264" s="211"/>
      <c r="AA264" s="212"/>
      <c r="AB264" s="193">
        <f t="shared" si="55"/>
        <v>0</v>
      </c>
      <c r="AC264" s="211">
        <f t="shared" si="56"/>
        <v>0</v>
      </c>
      <c r="AD264" s="88">
        <v>0.19</v>
      </c>
      <c r="AE264" s="195">
        <f t="shared" si="60"/>
        <v>0</v>
      </c>
      <c r="AF264" s="211">
        <f t="shared" si="61"/>
        <v>0</v>
      </c>
      <c r="AG264" s="50"/>
      <c r="AH264" s="43"/>
      <c r="AI264" s="46"/>
      <c r="AJ264" s="43"/>
      <c r="AK264" s="43"/>
      <c r="AL264" s="46"/>
      <c r="AM264" s="47"/>
      <c r="AN264" s="76">
        <f t="shared" si="57"/>
        <v>0</v>
      </c>
      <c r="AO264" s="76">
        <f t="shared" si="62"/>
        <v>0</v>
      </c>
      <c r="AP264" s="214"/>
      <c r="AQ264" s="76">
        <f t="shared" si="58"/>
        <v>0</v>
      </c>
      <c r="AR264" s="91">
        <f t="shared" si="63"/>
        <v>0</v>
      </c>
      <c r="AS264" s="184">
        <f>IF(EA_Tabelle!$AI264="Ja",EA_Tabelle!$AM264,IF(EA_Tabelle!$Y264&lt;&gt;"",EA_Tabelle!$Y264,EA_Tabelle!$U264))</f>
        <v>0</v>
      </c>
      <c r="AT264" s="76">
        <f>IF(EA_Tabelle!$AI264="Ja",EA_Tabelle!$AN264,IF(EA_Tabelle!$AC264&lt;&gt;0,EA_Tabelle!$AC264,EA_Tabelle!$W264))</f>
        <v>0</v>
      </c>
      <c r="AU264" s="91">
        <f>IF(EA_Tabelle!$AI264="Ja",EA_Tabelle!$AO264,IF(EA_Tabelle!$AF264&lt;&gt;0,EA_Tabelle!$AF264,EA_Tabelle!$X264))</f>
        <v>0</v>
      </c>
    </row>
    <row r="265" spans="1:47" s="81" customFormat="1" ht="25" customHeight="1" x14ac:dyDescent="0.3">
      <c r="A265" s="89" t="str">
        <f t="shared" si="48"/>
        <v>0_245</v>
      </c>
      <c r="B265" s="78">
        <f t="shared" si="49"/>
        <v>0</v>
      </c>
      <c r="C265" s="78">
        <f>IF(EA_Tabelle!$B552="","",COUNTIF($B$20:B264,EA_Tabelle!$B552)+1)</f>
        <v>245</v>
      </c>
      <c r="D265" s="77">
        <f t="shared" si="50"/>
        <v>0</v>
      </c>
      <c r="E265" s="77" t="e">
        <f>INDEX(Lieferanten[L_ID],MATCH(EA_Tabelle!$M265,Lieferanten[Lieferantenbezeichnung],0))</f>
        <v>#N/A</v>
      </c>
      <c r="F265" s="79">
        <f t="shared" si="51"/>
        <v>0</v>
      </c>
      <c r="G265" s="79" t="str">
        <f>IF(EA_Tabelle!$L265="","",(INDEX(BT[Ressort],MATCH(EA_Tabelle!$L265,BT[Bedarfsträger],0))))</f>
        <v/>
      </c>
      <c r="H265" s="80" t="str">
        <f>IF(EA_Tabelle!$L265="","",(INDEX(BT[BT_ID],MATCH(EA_Tabelle!$L265,BT[Bedarfsträger],0))))</f>
        <v/>
      </c>
      <c r="I265" s="82">
        <f t="shared" si="52"/>
        <v>0</v>
      </c>
      <c r="J265" s="82">
        <f t="shared" si="53"/>
        <v>0</v>
      </c>
      <c r="K265" s="83">
        <f t="shared" si="54"/>
        <v>0</v>
      </c>
      <c r="L265" s="44"/>
      <c r="M265" s="46"/>
      <c r="N265" s="208"/>
      <c r="O265" s="44"/>
      <c r="P265" s="43"/>
      <c r="Q265" s="206"/>
      <c r="R265" s="44"/>
      <c r="S265" s="90"/>
      <c r="T265" s="46"/>
      <c r="U265" s="210"/>
      <c r="V265" s="43"/>
      <c r="W265" s="186">
        <f>IFERROR(U265*INDEX(Preisstufen[Netto],MATCH(EA_Tabelle!T265,Preisstufen[Preisstufe],0)),0)</f>
        <v>0</v>
      </c>
      <c r="X265" s="186">
        <f t="shared" si="59"/>
        <v>0</v>
      </c>
      <c r="Y265" s="47"/>
      <c r="Z265" s="211"/>
      <c r="AA265" s="212"/>
      <c r="AB265" s="193">
        <f t="shared" si="55"/>
        <v>0</v>
      </c>
      <c r="AC265" s="211">
        <f t="shared" si="56"/>
        <v>0</v>
      </c>
      <c r="AD265" s="88">
        <v>0.19</v>
      </c>
      <c r="AE265" s="195">
        <f t="shared" si="60"/>
        <v>0</v>
      </c>
      <c r="AF265" s="211">
        <f t="shared" si="61"/>
        <v>0</v>
      </c>
      <c r="AG265" s="50"/>
      <c r="AH265" s="43"/>
      <c r="AI265" s="46"/>
      <c r="AJ265" s="43"/>
      <c r="AK265" s="43"/>
      <c r="AL265" s="46"/>
      <c r="AM265" s="47"/>
      <c r="AN265" s="76">
        <f t="shared" si="57"/>
        <v>0</v>
      </c>
      <c r="AO265" s="76">
        <f t="shared" si="62"/>
        <v>0</v>
      </c>
      <c r="AP265" s="214"/>
      <c r="AQ265" s="76">
        <f t="shared" si="58"/>
        <v>0</v>
      </c>
      <c r="AR265" s="91">
        <f t="shared" si="63"/>
        <v>0</v>
      </c>
      <c r="AS265" s="184">
        <f>IF(EA_Tabelle!$AI265="Ja",EA_Tabelle!$AM265,IF(EA_Tabelle!$Y265&lt;&gt;"",EA_Tabelle!$Y265,EA_Tabelle!$U265))</f>
        <v>0</v>
      </c>
      <c r="AT265" s="76">
        <f>IF(EA_Tabelle!$AI265="Ja",EA_Tabelle!$AN265,IF(EA_Tabelle!$AC265&lt;&gt;0,EA_Tabelle!$AC265,EA_Tabelle!$W265))</f>
        <v>0</v>
      </c>
      <c r="AU265" s="91">
        <f>IF(EA_Tabelle!$AI265="Ja",EA_Tabelle!$AO265,IF(EA_Tabelle!$AF265&lt;&gt;0,EA_Tabelle!$AF265,EA_Tabelle!$X265))</f>
        <v>0</v>
      </c>
    </row>
    <row r="266" spans="1:47" s="81" customFormat="1" ht="25" customHeight="1" x14ac:dyDescent="0.3">
      <c r="A266" s="89" t="str">
        <f t="shared" si="48"/>
        <v>0_246</v>
      </c>
      <c r="B266" s="78">
        <f t="shared" si="49"/>
        <v>0</v>
      </c>
      <c r="C266" s="78">
        <f>IF(EA_Tabelle!$B389="","",COUNTIF($B$20:B265,EA_Tabelle!$B389)+1)</f>
        <v>246</v>
      </c>
      <c r="D266" s="77">
        <f t="shared" si="50"/>
        <v>0</v>
      </c>
      <c r="E266" s="77" t="e">
        <f>INDEX(Lieferanten[L_ID],MATCH(EA_Tabelle!$M266,Lieferanten[Lieferantenbezeichnung],0))</f>
        <v>#N/A</v>
      </c>
      <c r="F266" s="79">
        <f t="shared" si="51"/>
        <v>0</v>
      </c>
      <c r="G266" s="79" t="str">
        <f>IF(EA_Tabelle!$L266="","",(INDEX(BT[Ressort],MATCH(EA_Tabelle!$L266,BT[Bedarfsträger],0))))</f>
        <v/>
      </c>
      <c r="H266" s="80" t="str">
        <f>IF(EA_Tabelle!$L266="","",(INDEX(BT[BT_ID],MATCH(EA_Tabelle!$L266,BT[Bedarfsträger],0))))</f>
        <v/>
      </c>
      <c r="I266" s="82">
        <f t="shared" si="52"/>
        <v>0</v>
      </c>
      <c r="J266" s="82">
        <f t="shared" si="53"/>
        <v>0</v>
      </c>
      <c r="K266" s="83">
        <f t="shared" si="54"/>
        <v>0</v>
      </c>
      <c r="L266" s="44"/>
      <c r="M266" s="46"/>
      <c r="N266" s="208"/>
      <c r="O266" s="44"/>
      <c r="P266" s="43"/>
      <c r="Q266" s="206"/>
      <c r="R266" s="44"/>
      <c r="S266" s="90"/>
      <c r="T266" s="46"/>
      <c r="U266" s="210"/>
      <c r="V266" s="43"/>
      <c r="W266" s="186">
        <f>IFERROR(U266*INDEX(Preisstufen[Netto],MATCH(EA_Tabelle!T266,Preisstufen[Preisstufe],0)),0)</f>
        <v>0</v>
      </c>
      <c r="X266" s="186">
        <f t="shared" si="59"/>
        <v>0</v>
      </c>
      <c r="Y266" s="47"/>
      <c r="Z266" s="211"/>
      <c r="AA266" s="212"/>
      <c r="AB266" s="193">
        <f t="shared" si="55"/>
        <v>0</v>
      </c>
      <c r="AC266" s="211">
        <f t="shared" si="56"/>
        <v>0</v>
      </c>
      <c r="AD266" s="88">
        <v>0.19</v>
      </c>
      <c r="AE266" s="195">
        <f t="shared" si="60"/>
        <v>0</v>
      </c>
      <c r="AF266" s="211">
        <f t="shared" si="61"/>
        <v>0</v>
      </c>
      <c r="AG266" s="50"/>
      <c r="AH266" s="43"/>
      <c r="AI266" s="46"/>
      <c r="AJ266" s="43"/>
      <c r="AK266" s="43"/>
      <c r="AL266" s="46"/>
      <c r="AM266" s="47"/>
      <c r="AN266" s="76">
        <f t="shared" si="57"/>
        <v>0</v>
      </c>
      <c r="AO266" s="76">
        <f t="shared" si="62"/>
        <v>0</v>
      </c>
      <c r="AP266" s="214"/>
      <c r="AQ266" s="76">
        <f t="shared" si="58"/>
        <v>0</v>
      </c>
      <c r="AR266" s="91">
        <f t="shared" si="63"/>
        <v>0</v>
      </c>
      <c r="AS266" s="184">
        <f>IF(EA_Tabelle!$AI266="Ja",EA_Tabelle!$AM266,IF(EA_Tabelle!$Y266&lt;&gt;"",EA_Tabelle!$Y266,EA_Tabelle!$U266))</f>
        <v>0</v>
      </c>
      <c r="AT266" s="76">
        <f>IF(EA_Tabelle!$AI266="Ja",EA_Tabelle!$AN266,IF(EA_Tabelle!$AC266&lt;&gt;0,EA_Tabelle!$AC266,EA_Tabelle!$W266))</f>
        <v>0</v>
      </c>
      <c r="AU266" s="91">
        <f>IF(EA_Tabelle!$AI266="Ja",EA_Tabelle!$AO266,IF(EA_Tabelle!$AF266&lt;&gt;0,EA_Tabelle!$AF266,EA_Tabelle!$X266))</f>
        <v>0</v>
      </c>
    </row>
    <row r="267" spans="1:47" s="81" customFormat="1" ht="25" customHeight="1" x14ac:dyDescent="0.3">
      <c r="A267" s="89" t="str">
        <f t="shared" si="48"/>
        <v>0_247</v>
      </c>
      <c r="B267" s="78">
        <f t="shared" si="49"/>
        <v>0</v>
      </c>
      <c r="C267" s="78">
        <f>IF(EA_Tabelle!$B650="","",COUNTIF($B$20:B266,EA_Tabelle!$B650)+1)</f>
        <v>247</v>
      </c>
      <c r="D267" s="77">
        <f t="shared" si="50"/>
        <v>0</v>
      </c>
      <c r="E267" s="77" t="e">
        <f>INDEX(Lieferanten[L_ID],MATCH(EA_Tabelle!$M267,Lieferanten[Lieferantenbezeichnung],0))</f>
        <v>#N/A</v>
      </c>
      <c r="F267" s="79">
        <f t="shared" si="51"/>
        <v>0</v>
      </c>
      <c r="G267" s="79" t="str">
        <f>IF(EA_Tabelle!$L267="","",(INDEX(BT[Ressort],MATCH(EA_Tabelle!$L267,BT[Bedarfsträger],0))))</f>
        <v/>
      </c>
      <c r="H267" s="80" t="str">
        <f>IF(EA_Tabelle!$L267="","",(INDEX(BT[BT_ID],MATCH(EA_Tabelle!$L267,BT[Bedarfsträger],0))))</f>
        <v/>
      </c>
      <c r="I267" s="82">
        <f t="shared" si="52"/>
        <v>0</v>
      </c>
      <c r="J267" s="82">
        <f t="shared" si="53"/>
        <v>0</v>
      </c>
      <c r="K267" s="83">
        <f t="shared" si="54"/>
        <v>0</v>
      </c>
      <c r="L267" s="44"/>
      <c r="M267" s="46"/>
      <c r="N267" s="208"/>
      <c r="O267" s="44"/>
      <c r="P267" s="43"/>
      <c r="Q267" s="206"/>
      <c r="R267" s="44"/>
      <c r="S267" s="90"/>
      <c r="T267" s="46"/>
      <c r="U267" s="210"/>
      <c r="V267" s="43"/>
      <c r="W267" s="186">
        <f>IFERROR(U267*INDEX(Preisstufen[Netto],MATCH(EA_Tabelle!T267,Preisstufen[Preisstufe],0)),0)</f>
        <v>0</v>
      </c>
      <c r="X267" s="186">
        <f t="shared" si="59"/>
        <v>0</v>
      </c>
      <c r="Y267" s="47"/>
      <c r="Z267" s="211"/>
      <c r="AA267" s="212"/>
      <c r="AB267" s="193">
        <f t="shared" si="55"/>
        <v>0</v>
      </c>
      <c r="AC267" s="211">
        <f t="shared" si="56"/>
        <v>0</v>
      </c>
      <c r="AD267" s="88">
        <v>0.19</v>
      </c>
      <c r="AE267" s="195">
        <f t="shared" si="60"/>
        <v>0</v>
      </c>
      <c r="AF267" s="211">
        <f t="shared" si="61"/>
        <v>0</v>
      </c>
      <c r="AG267" s="50"/>
      <c r="AH267" s="43"/>
      <c r="AI267" s="46"/>
      <c r="AJ267" s="43"/>
      <c r="AK267" s="43"/>
      <c r="AL267" s="46"/>
      <c r="AM267" s="47"/>
      <c r="AN267" s="76">
        <f t="shared" si="57"/>
        <v>0</v>
      </c>
      <c r="AO267" s="76">
        <f t="shared" si="62"/>
        <v>0</v>
      </c>
      <c r="AP267" s="214"/>
      <c r="AQ267" s="76">
        <f t="shared" si="58"/>
        <v>0</v>
      </c>
      <c r="AR267" s="91">
        <f t="shared" si="63"/>
        <v>0</v>
      </c>
      <c r="AS267" s="184">
        <f>IF(EA_Tabelle!$AI267="Ja",EA_Tabelle!$AM267,IF(EA_Tabelle!$Y267&lt;&gt;"",EA_Tabelle!$Y267,EA_Tabelle!$U267))</f>
        <v>0</v>
      </c>
      <c r="AT267" s="76">
        <f>IF(EA_Tabelle!$AI267="Ja",EA_Tabelle!$AN267,IF(EA_Tabelle!$AC267&lt;&gt;0,EA_Tabelle!$AC267,EA_Tabelle!$W267))</f>
        <v>0</v>
      </c>
      <c r="AU267" s="91">
        <f>IF(EA_Tabelle!$AI267="Ja",EA_Tabelle!$AO267,IF(EA_Tabelle!$AF267&lt;&gt;0,EA_Tabelle!$AF267,EA_Tabelle!$X267))</f>
        <v>0</v>
      </c>
    </row>
    <row r="268" spans="1:47" s="81" customFormat="1" ht="25" customHeight="1" x14ac:dyDescent="0.3">
      <c r="A268" s="89" t="str">
        <f t="shared" si="48"/>
        <v>0_248</v>
      </c>
      <c r="B268" s="78">
        <f t="shared" si="49"/>
        <v>0</v>
      </c>
      <c r="C268" s="78">
        <f>IF(EA_Tabelle!$B693="","",COUNTIF($B$20:B267,EA_Tabelle!$B693)+1)</f>
        <v>248</v>
      </c>
      <c r="D268" s="77">
        <f t="shared" si="50"/>
        <v>0</v>
      </c>
      <c r="E268" s="77" t="e">
        <f>INDEX(Lieferanten[L_ID],MATCH(EA_Tabelle!$M268,Lieferanten[Lieferantenbezeichnung],0))</f>
        <v>#N/A</v>
      </c>
      <c r="F268" s="79">
        <f t="shared" si="51"/>
        <v>0</v>
      </c>
      <c r="G268" s="79" t="str">
        <f>IF(EA_Tabelle!$L268="","",(INDEX(BT[Ressort],MATCH(EA_Tabelle!$L268,BT[Bedarfsträger],0))))</f>
        <v/>
      </c>
      <c r="H268" s="80" t="str">
        <f>IF(EA_Tabelle!$L268="","",(INDEX(BT[BT_ID],MATCH(EA_Tabelle!$L268,BT[Bedarfsträger],0))))</f>
        <v/>
      </c>
      <c r="I268" s="82">
        <f t="shared" si="52"/>
        <v>0</v>
      </c>
      <c r="J268" s="82">
        <f t="shared" si="53"/>
        <v>0</v>
      </c>
      <c r="K268" s="83">
        <f t="shared" si="54"/>
        <v>0</v>
      </c>
      <c r="L268" s="44"/>
      <c r="M268" s="46"/>
      <c r="N268" s="208"/>
      <c r="O268" s="44"/>
      <c r="P268" s="43"/>
      <c r="Q268" s="206"/>
      <c r="R268" s="44"/>
      <c r="S268" s="90"/>
      <c r="T268" s="46"/>
      <c r="U268" s="210"/>
      <c r="V268" s="43"/>
      <c r="W268" s="186">
        <f>IFERROR(U268*INDEX(Preisstufen[Netto],MATCH(EA_Tabelle!T268,Preisstufen[Preisstufe],0)),0)</f>
        <v>0</v>
      </c>
      <c r="X268" s="186">
        <f t="shared" si="59"/>
        <v>0</v>
      </c>
      <c r="Y268" s="47"/>
      <c r="Z268" s="211"/>
      <c r="AA268" s="212"/>
      <c r="AB268" s="193">
        <f t="shared" si="55"/>
        <v>0</v>
      </c>
      <c r="AC268" s="211">
        <f t="shared" si="56"/>
        <v>0</v>
      </c>
      <c r="AD268" s="88">
        <v>0.19</v>
      </c>
      <c r="AE268" s="195">
        <f t="shared" si="60"/>
        <v>0</v>
      </c>
      <c r="AF268" s="211">
        <f t="shared" si="61"/>
        <v>0</v>
      </c>
      <c r="AG268" s="50"/>
      <c r="AH268" s="43"/>
      <c r="AI268" s="46"/>
      <c r="AJ268" s="43"/>
      <c r="AK268" s="43"/>
      <c r="AL268" s="46"/>
      <c r="AM268" s="47"/>
      <c r="AN268" s="76">
        <f t="shared" si="57"/>
        <v>0</v>
      </c>
      <c r="AO268" s="76">
        <f t="shared" si="62"/>
        <v>0</v>
      </c>
      <c r="AP268" s="214"/>
      <c r="AQ268" s="76">
        <f t="shared" si="58"/>
        <v>0</v>
      </c>
      <c r="AR268" s="91">
        <f t="shared" si="63"/>
        <v>0</v>
      </c>
      <c r="AS268" s="184">
        <f>IF(EA_Tabelle!$AI268="Ja",EA_Tabelle!$AM268,IF(EA_Tabelle!$Y268&lt;&gt;"",EA_Tabelle!$Y268,EA_Tabelle!$U268))</f>
        <v>0</v>
      </c>
      <c r="AT268" s="76">
        <f>IF(EA_Tabelle!$AI268="Ja",EA_Tabelle!$AN268,IF(EA_Tabelle!$AC268&lt;&gt;0,EA_Tabelle!$AC268,EA_Tabelle!$W268))</f>
        <v>0</v>
      </c>
      <c r="AU268" s="91">
        <f>IF(EA_Tabelle!$AI268="Ja",EA_Tabelle!$AO268,IF(EA_Tabelle!$AF268&lt;&gt;0,EA_Tabelle!$AF268,EA_Tabelle!$X268))</f>
        <v>0</v>
      </c>
    </row>
    <row r="269" spans="1:47" s="81" customFormat="1" ht="25" customHeight="1" x14ac:dyDescent="0.3">
      <c r="A269" s="89" t="str">
        <f t="shared" si="48"/>
        <v>0_249</v>
      </c>
      <c r="B269" s="78">
        <f t="shared" si="49"/>
        <v>0</v>
      </c>
      <c r="C269" s="78">
        <f>IF(EA_Tabelle!$B658="","",COUNTIF($B$20:B268,EA_Tabelle!$B658)+1)</f>
        <v>249</v>
      </c>
      <c r="D269" s="77">
        <f t="shared" si="50"/>
        <v>0</v>
      </c>
      <c r="E269" s="77" t="e">
        <f>INDEX(Lieferanten[L_ID],MATCH(EA_Tabelle!$M269,Lieferanten[Lieferantenbezeichnung],0))</f>
        <v>#N/A</v>
      </c>
      <c r="F269" s="79">
        <f t="shared" si="51"/>
        <v>0</v>
      </c>
      <c r="G269" s="79" t="str">
        <f>IF(EA_Tabelle!$L269="","",(INDEX(BT[Ressort],MATCH(EA_Tabelle!$L269,BT[Bedarfsträger],0))))</f>
        <v/>
      </c>
      <c r="H269" s="80" t="str">
        <f>IF(EA_Tabelle!$L269="","",(INDEX(BT[BT_ID],MATCH(EA_Tabelle!$L269,BT[Bedarfsträger],0))))</f>
        <v/>
      </c>
      <c r="I269" s="82">
        <f t="shared" si="52"/>
        <v>0</v>
      </c>
      <c r="J269" s="82">
        <f t="shared" si="53"/>
        <v>0</v>
      </c>
      <c r="K269" s="83">
        <f t="shared" si="54"/>
        <v>0</v>
      </c>
      <c r="L269" s="44"/>
      <c r="M269" s="46"/>
      <c r="N269" s="208"/>
      <c r="O269" s="44"/>
      <c r="P269" s="43"/>
      <c r="Q269" s="206"/>
      <c r="R269" s="44"/>
      <c r="S269" s="90"/>
      <c r="T269" s="46"/>
      <c r="U269" s="210"/>
      <c r="V269" s="43"/>
      <c r="W269" s="186">
        <f>IFERROR(U269*INDEX(Preisstufen[Netto],MATCH(EA_Tabelle!T269,Preisstufen[Preisstufe],0)),0)</f>
        <v>0</v>
      </c>
      <c r="X269" s="186">
        <f t="shared" si="59"/>
        <v>0</v>
      </c>
      <c r="Y269" s="47"/>
      <c r="Z269" s="211"/>
      <c r="AA269" s="212"/>
      <c r="AB269" s="193">
        <f t="shared" si="55"/>
        <v>0</v>
      </c>
      <c r="AC269" s="211">
        <f t="shared" si="56"/>
        <v>0</v>
      </c>
      <c r="AD269" s="88">
        <v>0.19</v>
      </c>
      <c r="AE269" s="195">
        <f t="shared" si="60"/>
        <v>0</v>
      </c>
      <c r="AF269" s="211">
        <f t="shared" si="61"/>
        <v>0</v>
      </c>
      <c r="AG269" s="50"/>
      <c r="AH269" s="43"/>
      <c r="AI269" s="46"/>
      <c r="AJ269" s="43"/>
      <c r="AK269" s="43"/>
      <c r="AL269" s="46"/>
      <c r="AM269" s="47"/>
      <c r="AN269" s="76">
        <f t="shared" si="57"/>
        <v>0</v>
      </c>
      <c r="AO269" s="76">
        <f t="shared" si="62"/>
        <v>0</v>
      </c>
      <c r="AP269" s="214"/>
      <c r="AQ269" s="76">
        <f t="shared" si="58"/>
        <v>0</v>
      </c>
      <c r="AR269" s="91">
        <f t="shared" si="63"/>
        <v>0</v>
      </c>
      <c r="AS269" s="184">
        <f>IF(EA_Tabelle!$AI269="Ja",EA_Tabelle!$AM269,IF(EA_Tabelle!$Y269&lt;&gt;"",EA_Tabelle!$Y269,EA_Tabelle!$U269))</f>
        <v>0</v>
      </c>
      <c r="AT269" s="76">
        <f>IF(EA_Tabelle!$AI269="Ja",EA_Tabelle!$AN269,IF(EA_Tabelle!$AC269&lt;&gt;0,EA_Tabelle!$AC269,EA_Tabelle!$W269))</f>
        <v>0</v>
      </c>
      <c r="AU269" s="91">
        <f>IF(EA_Tabelle!$AI269="Ja",EA_Tabelle!$AO269,IF(EA_Tabelle!$AF269&lt;&gt;0,EA_Tabelle!$AF269,EA_Tabelle!$X269))</f>
        <v>0</v>
      </c>
    </row>
    <row r="270" spans="1:47" s="81" customFormat="1" ht="25" customHeight="1" x14ac:dyDescent="0.3">
      <c r="A270" s="89" t="str">
        <f t="shared" si="48"/>
        <v>0_250</v>
      </c>
      <c r="B270" s="78">
        <f t="shared" si="49"/>
        <v>0</v>
      </c>
      <c r="C270" s="78">
        <f>IF(EA_Tabelle!$B728="","",COUNTIF($B$20:B269,EA_Tabelle!$B728)+1)</f>
        <v>250</v>
      </c>
      <c r="D270" s="77">
        <f t="shared" si="50"/>
        <v>0</v>
      </c>
      <c r="E270" s="77" t="e">
        <f>INDEX(Lieferanten[L_ID],MATCH(EA_Tabelle!$M270,Lieferanten[Lieferantenbezeichnung],0))</f>
        <v>#N/A</v>
      </c>
      <c r="F270" s="79">
        <f t="shared" si="51"/>
        <v>0</v>
      </c>
      <c r="G270" s="79" t="str">
        <f>IF(EA_Tabelle!$L270="","",(INDEX(BT[Ressort],MATCH(EA_Tabelle!$L270,BT[Bedarfsträger],0))))</f>
        <v/>
      </c>
      <c r="H270" s="80" t="str">
        <f>IF(EA_Tabelle!$L270="","",(INDEX(BT[BT_ID],MATCH(EA_Tabelle!$L270,BT[Bedarfsträger],0))))</f>
        <v/>
      </c>
      <c r="I270" s="82">
        <f t="shared" si="52"/>
        <v>0</v>
      </c>
      <c r="J270" s="82">
        <f t="shared" si="53"/>
        <v>0</v>
      </c>
      <c r="K270" s="83">
        <f t="shared" si="54"/>
        <v>0</v>
      </c>
      <c r="L270" s="44"/>
      <c r="M270" s="46"/>
      <c r="N270" s="208"/>
      <c r="O270" s="44"/>
      <c r="P270" s="43"/>
      <c r="Q270" s="206"/>
      <c r="R270" s="44"/>
      <c r="S270" s="90"/>
      <c r="T270" s="46"/>
      <c r="U270" s="210"/>
      <c r="V270" s="43"/>
      <c r="W270" s="186">
        <f>IFERROR(U270*INDEX(Preisstufen[Netto],MATCH(EA_Tabelle!T270,Preisstufen[Preisstufe],0)),0)</f>
        <v>0</v>
      </c>
      <c r="X270" s="186">
        <f t="shared" si="59"/>
        <v>0</v>
      </c>
      <c r="Y270" s="47"/>
      <c r="Z270" s="211"/>
      <c r="AA270" s="212"/>
      <c r="AB270" s="193">
        <f t="shared" si="55"/>
        <v>0</v>
      </c>
      <c r="AC270" s="211">
        <f t="shared" si="56"/>
        <v>0</v>
      </c>
      <c r="AD270" s="88">
        <v>0.19</v>
      </c>
      <c r="AE270" s="195">
        <f t="shared" si="60"/>
        <v>0</v>
      </c>
      <c r="AF270" s="211">
        <f t="shared" si="61"/>
        <v>0</v>
      </c>
      <c r="AG270" s="50"/>
      <c r="AH270" s="43"/>
      <c r="AI270" s="46"/>
      <c r="AJ270" s="43"/>
      <c r="AK270" s="43"/>
      <c r="AL270" s="46"/>
      <c r="AM270" s="47"/>
      <c r="AN270" s="76">
        <f t="shared" si="57"/>
        <v>0</v>
      </c>
      <c r="AO270" s="76">
        <f t="shared" si="62"/>
        <v>0</v>
      </c>
      <c r="AP270" s="214"/>
      <c r="AQ270" s="76">
        <f t="shared" si="58"/>
        <v>0</v>
      </c>
      <c r="AR270" s="91">
        <f t="shared" si="63"/>
        <v>0</v>
      </c>
      <c r="AS270" s="184">
        <f>IF(EA_Tabelle!$AI270="Ja",EA_Tabelle!$AM270,IF(EA_Tabelle!$Y270&lt;&gt;"",EA_Tabelle!$Y270,EA_Tabelle!$U270))</f>
        <v>0</v>
      </c>
      <c r="AT270" s="76">
        <f>IF(EA_Tabelle!$AI270="Ja",EA_Tabelle!$AN270,IF(EA_Tabelle!$AC270&lt;&gt;0,EA_Tabelle!$AC270,EA_Tabelle!$W270))</f>
        <v>0</v>
      </c>
      <c r="AU270" s="91">
        <f>IF(EA_Tabelle!$AI270="Ja",EA_Tabelle!$AO270,IF(EA_Tabelle!$AF270&lt;&gt;0,EA_Tabelle!$AF270,EA_Tabelle!$X270))</f>
        <v>0</v>
      </c>
    </row>
    <row r="271" spans="1:47" s="81" customFormat="1" ht="25" customHeight="1" x14ac:dyDescent="0.3">
      <c r="A271" s="89" t="str">
        <f t="shared" si="48"/>
        <v>0_251</v>
      </c>
      <c r="B271" s="78">
        <f t="shared" si="49"/>
        <v>0</v>
      </c>
      <c r="C271" s="78">
        <f>IF(EA_Tabelle!$B452="","",COUNTIF($B$20:B270,EA_Tabelle!$B452)+1)</f>
        <v>251</v>
      </c>
      <c r="D271" s="77">
        <f t="shared" si="50"/>
        <v>0</v>
      </c>
      <c r="E271" s="77" t="e">
        <f>INDEX(Lieferanten[L_ID],MATCH(EA_Tabelle!$M271,Lieferanten[Lieferantenbezeichnung],0))</f>
        <v>#N/A</v>
      </c>
      <c r="F271" s="79">
        <f t="shared" si="51"/>
        <v>0</v>
      </c>
      <c r="G271" s="79" t="str">
        <f>IF(EA_Tabelle!$L271="","",(INDEX(BT[Ressort],MATCH(EA_Tabelle!$L271,BT[Bedarfsträger],0))))</f>
        <v/>
      </c>
      <c r="H271" s="80" t="str">
        <f>IF(EA_Tabelle!$L271="","",(INDEX(BT[BT_ID],MATCH(EA_Tabelle!$L271,BT[Bedarfsträger],0))))</f>
        <v/>
      </c>
      <c r="I271" s="82">
        <f t="shared" si="52"/>
        <v>0</v>
      </c>
      <c r="J271" s="82">
        <f t="shared" si="53"/>
        <v>0</v>
      </c>
      <c r="K271" s="83">
        <f t="shared" si="54"/>
        <v>0</v>
      </c>
      <c r="L271" s="44"/>
      <c r="M271" s="46"/>
      <c r="N271" s="208"/>
      <c r="O271" s="44"/>
      <c r="P271" s="43"/>
      <c r="Q271" s="206"/>
      <c r="R271" s="44"/>
      <c r="S271" s="90"/>
      <c r="T271" s="46"/>
      <c r="U271" s="210"/>
      <c r="V271" s="43"/>
      <c r="W271" s="186">
        <f>IFERROR(U271*INDEX(Preisstufen[Netto],MATCH(EA_Tabelle!T271,Preisstufen[Preisstufe],0)),0)</f>
        <v>0</v>
      </c>
      <c r="X271" s="186">
        <f t="shared" si="59"/>
        <v>0</v>
      </c>
      <c r="Y271" s="47"/>
      <c r="Z271" s="211"/>
      <c r="AA271" s="212"/>
      <c r="AB271" s="193">
        <f t="shared" si="55"/>
        <v>0</v>
      </c>
      <c r="AC271" s="211">
        <f t="shared" si="56"/>
        <v>0</v>
      </c>
      <c r="AD271" s="88">
        <v>0.19</v>
      </c>
      <c r="AE271" s="195">
        <f t="shared" si="60"/>
        <v>0</v>
      </c>
      <c r="AF271" s="211">
        <f t="shared" si="61"/>
        <v>0</v>
      </c>
      <c r="AG271" s="50"/>
      <c r="AH271" s="43"/>
      <c r="AI271" s="46"/>
      <c r="AJ271" s="43"/>
      <c r="AK271" s="43"/>
      <c r="AL271" s="46"/>
      <c r="AM271" s="47"/>
      <c r="AN271" s="76">
        <f t="shared" si="57"/>
        <v>0</v>
      </c>
      <c r="AO271" s="76">
        <f t="shared" si="62"/>
        <v>0</v>
      </c>
      <c r="AP271" s="214"/>
      <c r="AQ271" s="76">
        <f t="shared" si="58"/>
        <v>0</v>
      </c>
      <c r="AR271" s="91">
        <f t="shared" si="63"/>
        <v>0</v>
      </c>
      <c r="AS271" s="184">
        <f>IF(EA_Tabelle!$AI271="Ja",EA_Tabelle!$AM271,IF(EA_Tabelle!$Y271&lt;&gt;"",EA_Tabelle!$Y271,EA_Tabelle!$U271))</f>
        <v>0</v>
      </c>
      <c r="AT271" s="76">
        <f>IF(EA_Tabelle!$AI271="Ja",EA_Tabelle!$AN271,IF(EA_Tabelle!$AC271&lt;&gt;0,EA_Tabelle!$AC271,EA_Tabelle!$W271))</f>
        <v>0</v>
      </c>
      <c r="AU271" s="91">
        <f>IF(EA_Tabelle!$AI271="Ja",EA_Tabelle!$AO271,IF(EA_Tabelle!$AF271&lt;&gt;0,EA_Tabelle!$AF271,EA_Tabelle!$X271))</f>
        <v>0</v>
      </c>
    </row>
    <row r="272" spans="1:47" s="81" customFormat="1" ht="25" customHeight="1" x14ac:dyDescent="0.3">
      <c r="A272" s="89" t="str">
        <f t="shared" si="48"/>
        <v>0_252</v>
      </c>
      <c r="B272" s="78">
        <f t="shared" si="49"/>
        <v>0</v>
      </c>
      <c r="C272" s="78">
        <f>IF(EA_Tabelle!$B385="","",COUNTIF($B$20:B271,EA_Tabelle!$B385)+1)</f>
        <v>252</v>
      </c>
      <c r="D272" s="77">
        <f t="shared" si="50"/>
        <v>0</v>
      </c>
      <c r="E272" s="77" t="e">
        <f>INDEX(Lieferanten[L_ID],MATCH(EA_Tabelle!$M272,Lieferanten[Lieferantenbezeichnung],0))</f>
        <v>#N/A</v>
      </c>
      <c r="F272" s="79">
        <f t="shared" si="51"/>
        <v>0</v>
      </c>
      <c r="G272" s="79" t="str">
        <f>IF(EA_Tabelle!$L272="","",(INDEX(BT[Ressort],MATCH(EA_Tabelle!$L272,BT[Bedarfsträger],0))))</f>
        <v/>
      </c>
      <c r="H272" s="80" t="str">
        <f>IF(EA_Tabelle!$L272="","",(INDEX(BT[BT_ID],MATCH(EA_Tabelle!$L272,BT[Bedarfsträger],0))))</f>
        <v/>
      </c>
      <c r="I272" s="82">
        <f t="shared" si="52"/>
        <v>0</v>
      </c>
      <c r="J272" s="82">
        <f t="shared" si="53"/>
        <v>0</v>
      </c>
      <c r="K272" s="83">
        <f t="shared" si="54"/>
        <v>0</v>
      </c>
      <c r="L272" s="44"/>
      <c r="M272" s="46"/>
      <c r="N272" s="208"/>
      <c r="O272" s="44"/>
      <c r="P272" s="43"/>
      <c r="Q272" s="206"/>
      <c r="R272" s="44"/>
      <c r="S272" s="90"/>
      <c r="T272" s="46"/>
      <c r="U272" s="210"/>
      <c r="V272" s="43"/>
      <c r="W272" s="186">
        <f>IFERROR(U272*INDEX(Preisstufen[Netto],MATCH(EA_Tabelle!T272,Preisstufen[Preisstufe],0)),0)</f>
        <v>0</v>
      </c>
      <c r="X272" s="186">
        <f t="shared" si="59"/>
        <v>0</v>
      </c>
      <c r="Y272" s="47"/>
      <c r="Z272" s="211"/>
      <c r="AA272" s="212"/>
      <c r="AB272" s="193">
        <f t="shared" si="55"/>
        <v>0</v>
      </c>
      <c r="AC272" s="211">
        <f t="shared" si="56"/>
        <v>0</v>
      </c>
      <c r="AD272" s="88">
        <v>0.19</v>
      </c>
      <c r="AE272" s="195">
        <f t="shared" si="60"/>
        <v>0</v>
      </c>
      <c r="AF272" s="211">
        <f t="shared" si="61"/>
        <v>0</v>
      </c>
      <c r="AG272" s="50"/>
      <c r="AH272" s="43"/>
      <c r="AI272" s="46"/>
      <c r="AJ272" s="43"/>
      <c r="AK272" s="43"/>
      <c r="AL272" s="46"/>
      <c r="AM272" s="47"/>
      <c r="AN272" s="76">
        <f t="shared" si="57"/>
        <v>0</v>
      </c>
      <c r="AO272" s="76">
        <f t="shared" si="62"/>
        <v>0</v>
      </c>
      <c r="AP272" s="214"/>
      <c r="AQ272" s="76">
        <f t="shared" si="58"/>
        <v>0</v>
      </c>
      <c r="AR272" s="91">
        <f t="shared" si="63"/>
        <v>0</v>
      </c>
      <c r="AS272" s="184">
        <f>IF(EA_Tabelle!$AI272="Ja",EA_Tabelle!$AM272,IF(EA_Tabelle!$Y272&lt;&gt;"",EA_Tabelle!$Y272,EA_Tabelle!$U272))</f>
        <v>0</v>
      </c>
      <c r="AT272" s="76">
        <f>IF(EA_Tabelle!$AI272="Ja",EA_Tabelle!$AN272,IF(EA_Tabelle!$AC272&lt;&gt;0,EA_Tabelle!$AC272,EA_Tabelle!$W272))</f>
        <v>0</v>
      </c>
      <c r="AU272" s="91">
        <f>IF(EA_Tabelle!$AI272="Ja",EA_Tabelle!$AO272,IF(EA_Tabelle!$AF272&lt;&gt;0,EA_Tabelle!$AF272,EA_Tabelle!$X272))</f>
        <v>0</v>
      </c>
    </row>
    <row r="273" spans="1:47" s="81" customFormat="1" ht="25" customHeight="1" x14ac:dyDescent="0.3">
      <c r="A273" s="89" t="str">
        <f t="shared" si="48"/>
        <v>0_253</v>
      </c>
      <c r="B273" s="78">
        <f t="shared" si="49"/>
        <v>0</v>
      </c>
      <c r="C273" s="78">
        <f>IF(EA_Tabelle!$B21="","",COUNTIF($B$20:B272,EA_Tabelle!$B21)+1)</f>
        <v>253</v>
      </c>
      <c r="D273" s="77">
        <f t="shared" si="50"/>
        <v>0</v>
      </c>
      <c r="E273" s="77" t="e">
        <f>INDEX(Lieferanten[L_ID],MATCH(EA_Tabelle!$M273,Lieferanten[Lieferantenbezeichnung],0))</f>
        <v>#N/A</v>
      </c>
      <c r="F273" s="79">
        <f t="shared" si="51"/>
        <v>0</v>
      </c>
      <c r="G273" s="79" t="str">
        <f>IF(EA_Tabelle!$L273="","",(INDEX(BT[Ressort],MATCH(EA_Tabelle!$L273,BT[Bedarfsträger],0))))</f>
        <v/>
      </c>
      <c r="H273" s="80" t="str">
        <f>IF(EA_Tabelle!$L273="","",(INDEX(BT[BT_ID],MATCH(EA_Tabelle!$L273,BT[Bedarfsträger],0))))</f>
        <v/>
      </c>
      <c r="I273" s="82">
        <f t="shared" si="52"/>
        <v>0</v>
      </c>
      <c r="J273" s="82">
        <f t="shared" si="53"/>
        <v>0</v>
      </c>
      <c r="K273" s="83">
        <f t="shared" si="54"/>
        <v>0</v>
      </c>
      <c r="L273" s="44"/>
      <c r="M273" s="46"/>
      <c r="N273" s="208"/>
      <c r="O273" s="44"/>
      <c r="P273" s="43"/>
      <c r="Q273" s="206"/>
      <c r="R273" s="45"/>
      <c r="S273" s="90"/>
      <c r="T273" s="46"/>
      <c r="U273" s="210"/>
      <c r="V273" s="43"/>
      <c r="W273" s="186">
        <f>IFERROR(U273*INDEX(Preisstufen[Netto],MATCH(EA_Tabelle!T273,Preisstufen[Preisstufe],0)),0)</f>
        <v>0</v>
      </c>
      <c r="X273" s="186">
        <f t="shared" si="59"/>
        <v>0</v>
      </c>
      <c r="Y273" s="47"/>
      <c r="Z273" s="211"/>
      <c r="AA273" s="212"/>
      <c r="AB273" s="193">
        <f t="shared" si="55"/>
        <v>0</v>
      </c>
      <c r="AC273" s="211">
        <f t="shared" si="56"/>
        <v>0</v>
      </c>
      <c r="AD273" s="88">
        <v>0.19</v>
      </c>
      <c r="AE273" s="195">
        <f t="shared" si="60"/>
        <v>0</v>
      </c>
      <c r="AF273" s="211">
        <f t="shared" si="61"/>
        <v>0</v>
      </c>
      <c r="AG273" s="50"/>
      <c r="AH273" s="43"/>
      <c r="AI273" s="46"/>
      <c r="AJ273" s="43"/>
      <c r="AK273" s="43"/>
      <c r="AL273" s="46"/>
      <c r="AM273" s="47"/>
      <c r="AN273" s="76">
        <f t="shared" si="57"/>
        <v>0</v>
      </c>
      <c r="AO273" s="76">
        <f t="shared" si="62"/>
        <v>0</v>
      </c>
      <c r="AP273" s="214"/>
      <c r="AQ273" s="76">
        <f t="shared" si="58"/>
        <v>0</v>
      </c>
      <c r="AR273" s="91">
        <f t="shared" si="63"/>
        <v>0</v>
      </c>
      <c r="AS273" s="184">
        <f>IF(EA_Tabelle!$AI273="Ja",EA_Tabelle!$AM273,IF(EA_Tabelle!$Y273&lt;&gt;"",EA_Tabelle!$Y273,EA_Tabelle!$U273))</f>
        <v>0</v>
      </c>
      <c r="AT273" s="76">
        <f>IF(EA_Tabelle!$AI273="Ja",EA_Tabelle!$AN273,IF(EA_Tabelle!$AC273&lt;&gt;0,EA_Tabelle!$AC273,EA_Tabelle!$W273))</f>
        <v>0</v>
      </c>
      <c r="AU273" s="91">
        <f>IF(EA_Tabelle!$AI273="Ja",EA_Tabelle!$AO273,IF(EA_Tabelle!$AF273&lt;&gt;0,EA_Tabelle!$AF273,EA_Tabelle!$X273))</f>
        <v>0</v>
      </c>
    </row>
    <row r="274" spans="1:47" s="81" customFormat="1" ht="25" customHeight="1" x14ac:dyDescent="0.3">
      <c r="A274" s="89" t="str">
        <f t="shared" si="48"/>
        <v>0_254</v>
      </c>
      <c r="B274" s="78">
        <f t="shared" si="49"/>
        <v>0</v>
      </c>
      <c r="C274" s="78">
        <f>IF(EA_Tabelle!$B22="","",COUNTIF($B$20:B273,EA_Tabelle!$B22)+1)</f>
        <v>254</v>
      </c>
      <c r="D274" s="77">
        <f t="shared" si="50"/>
        <v>0</v>
      </c>
      <c r="E274" s="77" t="e">
        <f>INDEX(Lieferanten[L_ID],MATCH(EA_Tabelle!$M274,Lieferanten[Lieferantenbezeichnung],0))</f>
        <v>#N/A</v>
      </c>
      <c r="F274" s="79">
        <f t="shared" si="51"/>
        <v>0</v>
      </c>
      <c r="G274" s="79" t="str">
        <f>IF(EA_Tabelle!$L274="","",(INDEX(BT[Ressort],MATCH(EA_Tabelle!$L274,BT[Bedarfsträger],0))))</f>
        <v/>
      </c>
      <c r="H274" s="80" t="str">
        <f>IF(EA_Tabelle!$L274="","",(INDEX(BT[BT_ID],MATCH(EA_Tabelle!$L274,BT[Bedarfsträger],0))))</f>
        <v/>
      </c>
      <c r="I274" s="82">
        <f t="shared" si="52"/>
        <v>0</v>
      </c>
      <c r="J274" s="82">
        <f t="shared" si="53"/>
        <v>0</v>
      </c>
      <c r="K274" s="83">
        <f t="shared" si="54"/>
        <v>0</v>
      </c>
      <c r="L274" s="44"/>
      <c r="M274" s="46"/>
      <c r="N274" s="208"/>
      <c r="O274" s="44"/>
      <c r="P274" s="43"/>
      <c r="Q274" s="206"/>
      <c r="R274" s="45"/>
      <c r="S274" s="90"/>
      <c r="T274" s="46"/>
      <c r="U274" s="210"/>
      <c r="V274" s="43"/>
      <c r="W274" s="186">
        <f>IFERROR(U274*INDEX(Preisstufen[Netto],MATCH(EA_Tabelle!T274,Preisstufen[Preisstufe],0)),0)</f>
        <v>0</v>
      </c>
      <c r="X274" s="186">
        <f t="shared" si="59"/>
        <v>0</v>
      </c>
      <c r="Y274" s="47"/>
      <c r="Z274" s="211"/>
      <c r="AA274" s="212"/>
      <c r="AB274" s="193">
        <f t="shared" si="55"/>
        <v>0</v>
      </c>
      <c r="AC274" s="211">
        <f t="shared" si="56"/>
        <v>0</v>
      </c>
      <c r="AD274" s="88">
        <v>0.19</v>
      </c>
      <c r="AE274" s="195">
        <f t="shared" si="60"/>
        <v>0</v>
      </c>
      <c r="AF274" s="211">
        <f t="shared" si="61"/>
        <v>0</v>
      </c>
      <c r="AG274" s="50"/>
      <c r="AH274" s="43"/>
      <c r="AI274" s="46"/>
      <c r="AJ274" s="43"/>
      <c r="AK274" s="43"/>
      <c r="AL274" s="46"/>
      <c r="AM274" s="47"/>
      <c r="AN274" s="76">
        <f t="shared" si="57"/>
        <v>0</v>
      </c>
      <c r="AO274" s="76">
        <f t="shared" si="62"/>
        <v>0</v>
      </c>
      <c r="AP274" s="214"/>
      <c r="AQ274" s="76">
        <f t="shared" si="58"/>
        <v>0</v>
      </c>
      <c r="AR274" s="91">
        <f t="shared" si="63"/>
        <v>0</v>
      </c>
      <c r="AS274" s="184">
        <f>IF(EA_Tabelle!$AI274="Ja",EA_Tabelle!$AM274,IF(EA_Tabelle!$Y274&lt;&gt;"",EA_Tabelle!$Y274,EA_Tabelle!$U274))</f>
        <v>0</v>
      </c>
      <c r="AT274" s="76">
        <f>IF(EA_Tabelle!$AI274="Ja",EA_Tabelle!$AN274,IF(EA_Tabelle!$AC274&lt;&gt;0,EA_Tabelle!$AC274,EA_Tabelle!$W274))</f>
        <v>0</v>
      </c>
      <c r="AU274" s="91">
        <f>IF(EA_Tabelle!$AI274="Ja",EA_Tabelle!$AO274,IF(EA_Tabelle!$AF274&lt;&gt;0,EA_Tabelle!$AF274,EA_Tabelle!$X274))</f>
        <v>0</v>
      </c>
    </row>
    <row r="275" spans="1:47" s="81" customFormat="1" ht="25" customHeight="1" x14ac:dyDescent="0.3">
      <c r="A275" s="89" t="str">
        <f t="shared" si="48"/>
        <v>0_255</v>
      </c>
      <c r="B275" s="78">
        <f t="shared" si="49"/>
        <v>0</v>
      </c>
      <c r="C275" s="78">
        <f>IF(EA_Tabelle!$B23="","",COUNTIF($B$20:B274,EA_Tabelle!$B23)+1)</f>
        <v>255</v>
      </c>
      <c r="D275" s="77">
        <f t="shared" si="50"/>
        <v>0</v>
      </c>
      <c r="E275" s="77" t="e">
        <f>INDEX(Lieferanten[L_ID],MATCH(EA_Tabelle!$M275,Lieferanten[Lieferantenbezeichnung],0))</f>
        <v>#N/A</v>
      </c>
      <c r="F275" s="79">
        <f t="shared" si="51"/>
        <v>0</v>
      </c>
      <c r="G275" s="79" t="str">
        <f>IF(EA_Tabelle!$L275="","",(INDEX(BT[Ressort],MATCH(EA_Tabelle!$L275,BT[Bedarfsträger],0))))</f>
        <v/>
      </c>
      <c r="H275" s="80" t="str">
        <f>IF(EA_Tabelle!$L275="","",(INDEX(BT[BT_ID],MATCH(EA_Tabelle!$L275,BT[Bedarfsträger],0))))</f>
        <v/>
      </c>
      <c r="I275" s="82">
        <f t="shared" si="52"/>
        <v>0</v>
      </c>
      <c r="J275" s="82">
        <f t="shared" si="53"/>
        <v>0</v>
      </c>
      <c r="K275" s="83">
        <f t="shared" si="54"/>
        <v>0</v>
      </c>
      <c r="L275" s="44"/>
      <c r="M275" s="46"/>
      <c r="N275" s="208"/>
      <c r="O275" s="44"/>
      <c r="P275" s="43"/>
      <c r="Q275" s="206"/>
      <c r="R275" s="44"/>
      <c r="S275" s="90"/>
      <c r="T275" s="46"/>
      <c r="U275" s="210"/>
      <c r="V275" s="43"/>
      <c r="W275" s="186">
        <f>IFERROR(U275*INDEX(Preisstufen[Netto],MATCH(EA_Tabelle!T275,Preisstufen[Preisstufe],0)),0)</f>
        <v>0</v>
      </c>
      <c r="X275" s="186">
        <f t="shared" si="59"/>
        <v>0</v>
      </c>
      <c r="Y275" s="47"/>
      <c r="Z275" s="211"/>
      <c r="AA275" s="212"/>
      <c r="AB275" s="193">
        <f t="shared" si="55"/>
        <v>0</v>
      </c>
      <c r="AC275" s="211">
        <f t="shared" si="56"/>
        <v>0</v>
      </c>
      <c r="AD275" s="88">
        <v>0.19</v>
      </c>
      <c r="AE275" s="195">
        <f t="shared" si="60"/>
        <v>0</v>
      </c>
      <c r="AF275" s="211">
        <f t="shared" si="61"/>
        <v>0</v>
      </c>
      <c r="AG275" s="50"/>
      <c r="AH275" s="43"/>
      <c r="AI275" s="46"/>
      <c r="AJ275" s="43"/>
      <c r="AK275" s="43"/>
      <c r="AL275" s="46"/>
      <c r="AM275" s="47"/>
      <c r="AN275" s="76">
        <f t="shared" si="57"/>
        <v>0</v>
      </c>
      <c r="AO275" s="76">
        <f t="shared" si="62"/>
        <v>0</v>
      </c>
      <c r="AP275" s="214"/>
      <c r="AQ275" s="76">
        <f t="shared" si="58"/>
        <v>0</v>
      </c>
      <c r="AR275" s="91">
        <f t="shared" si="63"/>
        <v>0</v>
      </c>
      <c r="AS275" s="184">
        <f>IF(EA_Tabelle!$AI275="Ja",EA_Tabelle!$AM275,IF(EA_Tabelle!$Y275&lt;&gt;"",EA_Tabelle!$Y275,EA_Tabelle!$U275))</f>
        <v>0</v>
      </c>
      <c r="AT275" s="76">
        <f>IF(EA_Tabelle!$AI275="Ja",EA_Tabelle!$AN275,IF(EA_Tabelle!$AC275&lt;&gt;0,EA_Tabelle!$AC275,EA_Tabelle!$W275))</f>
        <v>0</v>
      </c>
      <c r="AU275" s="91">
        <f>IF(EA_Tabelle!$AI275="Ja",EA_Tabelle!$AO275,IF(EA_Tabelle!$AF275&lt;&gt;0,EA_Tabelle!$AF275,EA_Tabelle!$X275))</f>
        <v>0</v>
      </c>
    </row>
    <row r="276" spans="1:47" s="81" customFormat="1" ht="25" customHeight="1" x14ac:dyDescent="0.3">
      <c r="A276" s="89" t="str">
        <f t="shared" si="48"/>
        <v>0_256</v>
      </c>
      <c r="B276" s="78">
        <f t="shared" si="49"/>
        <v>0</v>
      </c>
      <c r="C276" s="78">
        <f>IF(EA_Tabelle!$B24="","",COUNTIF($B$20:B275,EA_Tabelle!$B24)+1)</f>
        <v>256</v>
      </c>
      <c r="D276" s="77">
        <f t="shared" si="50"/>
        <v>0</v>
      </c>
      <c r="E276" s="77" t="e">
        <f>INDEX(Lieferanten[L_ID],MATCH(EA_Tabelle!$M276,Lieferanten[Lieferantenbezeichnung],0))</f>
        <v>#N/A</v>
      </c>
      <c r="F276" s="79">
        <f t="shared" si="51"/>
        <v>0</v>
      </c>
      <c r="G276" s="79" t="str">
        <f>IF(EA_Tabelle!$L276="","",(INDEX(BT[Ressort],MATCH(EA_Tabelle!$L276,BT[Bedarfsträger],0))))</f>
        <v/>
      </c>
      <c r="H276" s="80" t="str">
        <f>IF(EA_Tabelle!$L276="","",(INDEX(BT[BT_ID],MATCH(EA_Tabelle!$L276,BT[Bedarfsträger],0))))</f>
        <v/>
      </c>
      <c r="I276" s="82">
        <f t="shared" si="52"/>
        <v>0</v>
      </c>
      <c r="J276" s="82">
        <f t="shared" si="53"/>
        <v>0</v>
      </c>
      <c r="K276" s="83">
        <f t="shared" si="54"/>
        <v>0</v>
      </c>
      <c r="L276" s="44"/>
      <c r="M276" s="46"/>
      <c r="N276" s="208"/>
      <c r="O276" s="44"/>
      <c r="P276" s="43"/>
      <c r="Q276" s="206"/>
      <c r="R276" s="44"/>
      <c r="S276" s="90"/>
      <c r="T276" s="46"/>
      <c r="U276" s="210"/>
      <c r="V276" s="43"/>
      <c r="W276" s="186">
        <f>IFERROR(U276*INDEX(Preisstufen[Netto],MATCH(EA_Tabelle!T276,Preisstufen[Preisstufe],0)),0)</f>
        <v>0</v>
      </c>
      <c r="X276" s="186">
        <f t="shared" si="59"/>
        <v>0</v>
      </c>
      <c r="Y276" s="47"/>
      <c r="Z276" s="211"/>
      <c r="AA276" s="212"/>
      <c r="AB276" s="193">
        <f t="shared" si="55"/>
        <v>0</v>
      </c>
      <c r="AC276" s="211">
        <f t="shared" si="56"/>
        <v>0</v>
      </c>
      <c r="AD276" s="88">
        <v>0.19</v>
      </c>
      <c r="AE276" s="195">
        <f t="shared" si="60"/>
        <v>0</v>
      </c>
      <c r="AF276" s="211">
        <f t="shared" si="61"/>
        <v>0</v>
      </c>
      <c r="AG276" s="50"/>
      <c r="AH276" s="43"/>
      <c r="AI276" s="46"/>
      <c r="AJ276" s="43"/>
      <c r="AK276" s="43"/>
      <c r="AL276" s="46"/>
      <c r="AM276" s="47"/>
      <c r="AN276" s="76">
        <f t="shared" si="57"/>
        <v>0</v>
      </c>
      <c r="AO276" s="76">
        <f t="shared" si="62"/>
        <v>0</v>
      </c>
      <c r="AP276" s="214"/>
      <c r="AQ276" s="76">
        <f t="shared" si="58"/>
        <v>0</v>
      </c>
      <c r="AR276" s="91">
        <f t="shared" si="63"/>
        <v>0</v>
      </c>
      <c r="AS276" s="184">
        <f>IF(EA_Tabelle!$AI276="Ja",EA_Tabelle!$AM276,IF(EA_Tabelle!$Y276&lt;&gt;"",EA_Tabelle!$Y276,EA_Tabelle!$U276))</f>
        <v>0</v>
      </c>
      <c r="AT276" s="76">
        <f>IF(EA_Tabelle!$AI276="Ja",EA_Tabelle!$AN276,IF(EA_Tabelle!$AC276&lt;&gt;0,EA_Tabelle!$AC276,EA_Tabelle!$W276))</f>
        <v>0</v>
      </c>
      <c r="AU276" s="91">
        <f>IF(EA_Tabelle!$AI276="Ja",EA_Tabelle!$AO276,IF(EA_Tabelle!$AF276&lt;&gt;0,EA_Tabelle!$AF276,EA_Tabelle!$X276))</f>
        <v>0</v>
      </c>
    </row>
    <row r="277" spans="1:47" s="81" customFormat="1" ht="25" customHeight="1" x14ac:dyDescent="0.3">
      <c r="A277" s="89" t="str">
        <f t="shared" ref="A277:A340" si="64">IF(B277="","",B277&amp;"_"&amp;C277)</f>
        <v>0_257</v>
      </c>
      <c r="B277" s="78">
        <f t="shared" ref="B277:B340" si="65">$S$8</f>
        <v>0</v>
      </c>
      <c r="C277" s="78">
        <f>IF(EA_Tabelle!$B25="","",COUNTIF($B$20:B276,EA_Tabelle!$B25)+1)</f>
        <v>257</v>
      </c>
      <c r="D277" s="77">
        <f t="shared" ref="D277:D340" si="66">$S$6</f>
        <v>0</v>
      </c>
      <c r="E277" s="77" t="e">
        <f>INDEX(Lieferanten[L_ID],MATCH(EA_Tabelle!$M277,Lieferanten[Lieferantenbezeichnung],0))</f>
        <v>#N/A</v>
      </c>
      <c r="F277" s="79">
        <f t="shared" ref="F277:F340" si="67">$N$6</f>
        <v>0</v>
      </c>
      <c r="G277" s="79" t="str">
        <f>IF(EA_Tabelle!$L277="","",(INDEX(BT[Ressort],MATCH(EA_Tabelle!$L277,BT[Bedarfsträger],0))))</f>
        <v/>
      </c>
      <c r="H277" s="80" t="str">
        <f>IF(EA_Tabelle!$L277="","",(INDEX(BT[BT_ID],MATCH(EA_Tabelle!$L277,BT[Bedarfsträger],0))))</f>
        <v/>
      </c>
      <c r="I277" s="82">
        <f t="shared" ref="I277:I340" si="68">$N$10</f>
        <v>0</v>
      </c>
      <c r="J277" s="82">
        <f t="shared" ref="J277:J340" si="69">$P$10</f>
        <v>0</v>
      </c>
      <c r="K277" s="83">
        <f t="shared" ref="K277:K340" si="70">$S$10</f>
        <v>0</v>
      </c>
      <c r="L277" s="44"/>
      <c r="M277" s="46"/>
      <c r="N277" s="208"/>
      <c r="O277" s="44"/>
      <c r="P277" s="43"/>
      <c r="Q277" s="206"/>
      <c r="R277" s="44"/>
      <c r="S277" s="90"/>
      <c r="T277" s="46"/>
      <c r="U277" s="210"/>
      <c r="V277" s="43"/>
      <c r="W277" s="186">
        <f>IFERROR(U277*INDEX(Preisstufen[Netto],MATCH(EA_Tabelle!T277,Preisstufen[Preisstufe],0)),0)</f>
        <v>0</v>
      </c>
      <c r="X277" s="186">
        <f t="shared" si="59"/>
        <v>0</v>
      </c>
      <c r="Y277" s="47"/>
      <c r="Z277" s="211"/>
      <c r="AA277" s="212"/>
      <c r="AB277" s="193">
        <f t="shared" ref="AB277:AB340" si="71">IFERROR(IF(Vertragstyp="Beratervertrag", W277/U277,Z277*(1-AA277)),0)</f>
        <v>0</v>
      </c>
      <c r="AC277" s="211">
        <f t="shared" ref="AC277:AC340" si="72">IF(Vertragstyp="Beratervertrag", W277,Y277*AB277)</f>
        <v>0</v>
      </c>
      <c r="AD277" s="88">
        <v>0.19</v>
      </c>
      <c r="AE277" s="195">
        <f t="shared" si="60"/>
        <v>0</v>
      </c>
      <c r="AF277" s="211">
        <f t="shared" si="61"/>
        <v>0</v>
      </c>
      <c r="AG277" s="50"/>
      <c r="AH277" s="43"/>
      <c r="AI277" s="46"/>
      <c r="AJ277" s="43"/>
      <c r="AK277" s="43"/>
      <c r="AL277" s="46"/>
      <c r="AM277" s="47"/>
      <c r="AN277" s="76">
        <f t="shared" ref="AN277:AN340" si="73">AM277*AB277</f>
        <v>0</v>
      </c>
      <c r="AO277" s="76">
        <f t="shared" si="62"/>
        <v>0</v>
      </c>
      <c r="AP277" s="214"/>
      <c r="AQ277" s="76">
        <f t="shared" ref="AQ277:AQ340" si="74">AN277*(1-AP277)</f>
        <v>0</v>
      </c>
      <c r="AR277" s="91">
        <f t="shared" si="63"/>
        <v>0</v>
      </c>
      <c r="AS277" s="184">
        <f>IF(EA_Tabelle!$AI277="Ja",EA_Tabelle!$AM277,IF(EA_Tabelle!$Y277&lt;&gt;"",EA_Tabelle!$Y277,EA_Tabelle!$U277))</f>
        <v>0</v>
      </c>
      <c r="AT277" s="76">
        <f>IF(EA_Tabelle!$AI277="Ja",EA_Tabelle!$AN277,IF(EA_Tabelle!$AC277&lt;&gt;0,EA_Tabelle!$AC277,EA_Tabelle!$W277))</f>
        <v>0</v>
      </c>
      <c r="AU277" s="91">
        <f>IF(EA_Tabelle!$AI277="Ja",EA_Tabelle!$AO277,IF(EA_Tabelle!$AF277&lt;&gt;0,EA_Tabelle!$AF277,EA_Tabelle!$X277))</f>
        <v>0</v>
      </c>
    </row>
    <row r="278" spans="1:47" s="81" customFormat="1" ht="25" customHeight="1" x14ac:dyDescent="0.3">
      <c r="A278" s="89" t="str">
        <f t="shared" si="64"/>
        <v>0_258</v>
      </c>
      <c r="B278" s="78">
        <f t="shared" si="65"/>
        <v>0</v>
      </c>
      <c r="C278" s="78">
        <f>IF(EA_Tabelle!$B26="","",COUNTIF($B$20:B277,EA_Tabelle!$B26)+1)</f>
        <v>258</v>
      </c>
      <c r="D278" s="77">
        <f t="shared" si="66"/>
        <v>0</v>
      </c>
      <c r="E278" s="77" t="e">
        <f>INDEX(Lieferanten[L_ID],MATCH(EA_Tabelle!$M278,Lieferanten[Lieferantenbezeichnung],0))</f>
        <v>#N/A</v>
      </c>
      <c r="F278" s="79">
        <f t="shared" si="67"/>
        <v>0</v>
      </c>
      <c r="G278" s="79" t="str">
        <f>IF(EA_Tabelle!$L278="","",(INDEX(BT[Ressort],MATCH(EA_Tabelle!$L278,BT[Bedarfsträger],0))))</f>
        <v/>
      </c>
      <c r="H278" s="80" t="str">
        <f>IF(EA_Tabelle!$L278="","",(INDEX(BT[BT_ID],MATCH(EA_Tabelle!$L278,BT[Bedarfsträger],0))))</f>
        <v/>
      </c>
      <c r="I278" s="82">
        <f t="shared" si="68"/>
        <v>0</v>
      </c>
      <c r="J278" s="82">
        <f t="shared" si="69"/>
        <v>0</v>
      </c>
      <c r="K278" s="83">
        <f t="shared" si="70"/>
        <v>0</v>
      </c>
      <c r="L278" s="44"/>
      <c r="M278" s="46"/>
      <c r="N278" s="208"/>
      <c r="O278" s="44"/>
      <c r="P278" s="43"/>
      <c r="Q278" s="206"/>
      <c r="R278" s="44"/>
      <c r="S278" s="90"/>
      <c r="T278" s="46"/>
      <c r="U278" s="210"/>
      <c r="V278" s="43"/>
      <c r="W278" s="186">
        <f>IFERROR(U278*INDEX(Preisstufen[Netto],MATCH(EA_Tabelle!T278,Preisstufen[Preisstufe],0)),0)</f>
        <v>0</v>
      </c>
      <c r="X278" s="186">
        <f t="shared" ref="X278:X341" si="75">W278*(1+AD278)</f>
        <v>0</v>
      </c>
      <c r="Y278" s="47"/>
      <c r="Z278" s="211"/>
      <c r="AA278" s="212"/>
      <c r="AB278" s="193">
        <f t="shared" si="71"/>
        <v>0</v>
      </c>
      <c r="AC278" s="211">
        <f t="shared" si="72"/>
        <v>0</v>
      </c>
      <c r="AD278" s="88">
        <v>0.19</v>
      </c>
      <c r="AE278" s="195">
        <f t="shared" ref="AE278:AE341" si="76">AB278*(1+AD278)</f>
        <v>0</v>
      </c>
      <c r="AF278" s="211">
        <f t="shared" ref="AF278:AF341" si="77">AC278*(1+AD278)</f>
        <v>0</v>
      </c>
      <c r="AG278" s="50"/>
      <c r="AH278" s="43"/>
      <c r="AI278" s="46"/>
      <c r="AJ278" s="43"/>
      <c r="AK278" s="43"/>
      <c r="AL278" s="46"/>
      <c r="AM278" s="47"/>
      <c r="AN278" s="76">
        <f t="shared" si="73"/>
        <v>0</v>
      </c>
      <c r="AO278" s="76">
        <f t="shared" ref="AO278:AO341" si="78">AN278*(1+AD278)</f>
        <v>0</v>
      </c>
      <c r="AP278" s="214"/>
      <c r="AQ278" s="76">
        <f t="shared" si="74"/>
        <v>0</v>
      </c>
      <c r="AR278" s="91">
        <f t="shared" ref="AR278:AR341" si="79">AQ278*(1+AD278)</f>
        <v>0</v>
      </c>
      <c r="AS278" s="184">
        <f>IF(EA_Tabelle!$AI278="Ja",EA_Tabelle!$AM278,IF(EA_Tabelle!$Y278&lt;&gt;"",EA_Tabelle!$Y278,EA_Tabelle!$U278))</f>
        <v>0</v>
      </c>
      <c r="AT278" s="76">
        <f>IF(EA_Tabelle!$AI278="Ja",EA_Tabelle!$AN278,IF(EA_Tabelle!$AC278&lt;&gt;0,EA_Tabelle!$AC278,EA_Tabelle!$W278))</f>
        <v>0</v>
      </c>
      <c r="AU278" s="91">
        <f>IF(EA_Tabelle!$AI278="Ja",EA_Tabelle!$AO278,IF(EA_Tabelle!$AF278&lt;&gt;0,EA_Tabelle!$AF278,EA_Tabelle!$X278))</f>
        <v>0</v>
      </c>
    </row>
    <row r="279" spans="1:47" s="81" customFormat="1" ht="25" customHeight="1" x14ac:dyDescent="0.3">
      <c r="A279" s="89" t="str">
        <f t="shared" si="64"/>
        <v>0_259</v>
      </c>
      <c r="B279" s="78">
        <f t="shared" si="65"/>
        <v>0</v>
      </c>
      <c r="C279" s="78">
        <f>IF(EA_Tabelle!$B27="","",COUNTIF($B$20:B278,EA_Tabelle!$B27)+1)</f>
        <v>259</v>
      </c>
      <c r="D279" s="77">
        <f t="shared" si="66"/>
        <v>0</v>
      </c>
      <c r="E279" s="77" t="e">
        <f>INDEX(Lieferanten[L_ID],MATCH(EA_Tabelle!$M279,Lieferanten[Lieferantenbezeichnung],0))</f>
        <v>#N/A</v>
      </c>
      <c r="F279" s="79">
        <f t="shared" si="67"/>
        <v>0</v>
      </c>
      <c r="G279" s="79" t="str">
        <f>IF(EA_Tabelle!$L279="","",(INDEX(BT[Ressort],MATCH(EA_Tabelle!$L279,BT[Bedarfsträger],0))))</f>
        <v/>
      </c>
      <c r="H279" s="80" t="str">
        <f>IF(EA_Tabelle!$L279="","",(INDEX(BT[BT_ID],MATCH(EA_Tabelle!$L279,BT[Bedarfsträger],0))))</f>
        <v/>
      </c>
      <c r="I279" s="82">
        <f t="shared" si="68"/>
        <v>0</v>
      </c>
      <c r="J279" s="82">
        <f t="shared" si="69"/>
        <v>0</v>
      </c>
      <c r="K279" s="83">
        <f t="shared" si="70"/>
        <v>0</v>
      </c>
      <c r="L279" s="44"/>
      <c r="M279" s="46"/>
      <c r="N279" s="208"/>
      <c r="O279" s="44"/>
      <c r="P279" s="43"/>
      <c r="Q279" s="206"/>
      <c r="R279" s="44"/>
      <c r="S279" s="90"/>
      <c r="T279" s="46"/>
      <c r="U279" s="210"/>
      <c r="V279" s="43"/>
      <c r="W279" s="186">
        <f>IFERROR(U279*INDEX(Preisstufen[Netto],MATCH(EA_Tabelle!T279,Preisstufen[Preisstufe],0)),0)</f>
        <v>0</v>
      </c>
      <c r="X279" s="186">
        <f t="shared" si="75"/>
        <v>0</v>
      </c>
      <c r="Y279" s="47"/>
      <c r="Z279" s="211"/>
      <c r="AA279" s="212"/>
      <c r="AB279" s="193">
        <f t="shared" si="71"/>
        <v>0</v>
      </c>
      <c r="AC279" s="211">
        <f t="shared" si="72"/>
        <v>0</v>
      </c>
      <c r="AD279" s="88">
        <v>0.19</v>
      </c>
      <c r="AE279" s="195">
        <f t="shared" si="76"/>
        <v>0</v>
      </c>
      <c r="AF279" s="211">
        <f t="shared" si="77"/>
        <v>0</v>
      </c>
      <c r="AG279" s="50"/>
      <c r="AH279" s="43"/>
      <c r="AI279" s="46"/>
      <c r="AJ279" s="43"/>
      <c r="AK279" s="43"/>
      <c r="AL279" s="46"/>
      <c r="AM279" s="47"/>
      <c r="AN279" s="76">
        <f t="shared" si="73"/>
        <v>0</v>
      </c>
      <c r="AO279" s="76">
        <f t="shared" si="78"/>
        <v>0</v>
      </c>
      <c r="AP279" s="214"/>
      <c r="AQ279" s="76">
        <f t="shared" si="74"/>
        <v>0</v>
      </c>
      <c r="AR279" s="91">
        <f t="shared" si="79"/>
        <v>0</v>
      </c>
      <c r="AS279" s="184">
        <f>IF(EA_Tabelle!$AI279="Ja",EA_Tabelle!$AM279,IF(EA_Tabelle!$Y279&lt;&gt;"",EA_Tabelle!$Y279,EA_Tabelle!$U279))</f>
        <v>0</v>
      </c>
      <c r="AT279" s="76">
        <f>IF(EA_Tabelle!$AI279="Ja",EA_Tabelle!$AN279,IF(EA_Tabelle!$AC279&lt;&gt;0,EA_Tabelle!$AC279,EA_Tabelle!$W279))</f>
        <v>0</v>
      </c>
      <c r="AU279" s="91">
        <f>IF(EA_Tabelle!$AI279="Ja",EA_Tabelle!$AO279,IF(EA_Tabelle!$AF279&lt;&gt;0,EA_Tabelle!$AF279,EA_Tabelle!$X279))</f>
        <v>0</v>
      </c>
    </row>
    <row r="280" spans="1:47" s="81" customFormat="1" ht="25" customHeight="1" x14ac:dyDescent="0.3">
      <c r="A280" s="89" t="str">
        <f t="shared" si="64"/>
        <v>0_260</v>
      </c>
      <c r="B280" s="78">
        <f t="shared" si="65"/>
        <v>0</v>
      </c>
      <c r="C280" s="78">
        <f>IF(EA_Tabelle!$B28="","",COUNTIF($B$20:B279,EA_Tabelle!$B28)+1)</f>
        <v>260</v>
      </c>
      <c r="D280" s="77">
        <f t="shared" si="66"/>
        <v>0</v>
      </c>
      <c r="E280" s="77" t="e">
        <f>INDEX(Lieferanten[L_ID],MATCH(EA_Tabelle!$M280,Lieferanten[Lieferantenbezeichnung],0))</f>
        <v>#N/A</v>
      </c>
      <c r="F280" s="79">
        <f t="shared" si="67"/>
        <v>0</v>
      </c>
      <c r="G280" s="79" t="str">
        <f>IF(EA_Tabelle!$L280="","",(INDEX(BT[Ressort],MATCH(EA_Tabelle!$L280,BT[Bedarfsträger],0))))</f>
        <v/>
      </c>
      <c r="H280" s="80" t="str">
        <f>IF(EA_Tabelle!$L280="","",(INDEX(BT[BT_ID],MATCH(EA_Tabelle!$L280,BT[Bedarfsträger],0))))</f>
        <v/>
      </c>
      <c r="I280" s="82">
        <f t="shared" si="68"/>
        <v>0</v>
      </c>
      <c r="J280" s="82">
        <f t="shared" si="69"/>
        <v>0</v>
      </c>
      <c r="K280" s="83">
        <f t="shared" si="70"/>
        <v>0</v>
      </c>
      <c r="L280" s="44"/>
      <c r="M280" s="46"/>
      <c r="N280" s="208"/>
      <c r="O280" s="44"/>
      <c r="P280" s="43"/>
      <c r="Q280" s="206"/>
      <c r="R280" s="44"/>
      <c r="S280" s="90"/>
      <c r="T280" s="46"/>
      <c r="U280" s="210"/>
      <c r="V280" s="43"/>
      <c r="W280" s="186">
        <f>IFERROR(U280*INDEX(Preisstufen[Netto],MATCH(EA_Tabelle!T280,Preisstufen[Preisstufe],0)),0)</f>
        <v>0</v>
      </c>
      <c r="X280" s="186">
        <f t="shared" si="75"/>
        <v>0</v>
      </c>
      <c r="Y280" s="47"/>
      <c r="Z280" s="211"/>
      <c r="AA280" s="212"/>
      <c r="AB280" s="193">
        <f t="shared" si="71"/>
        <v>0</v>
      </c>
      <c r="AC280" s="211">
        <f t="shared" si="72"/>
        <v>0</v>
      </c>
      <c r="AD280" s="88">
        <v>0.19</v>
      </c>
      <c r="AE280" s="195">
        <f t="shared" si="76"/>
        <v>0</v>
      </c>
      <c r="AF280" s="211">
        <f t="shared" si="77"/>
        <v>0</v>
      </c>
      <c r="AG280" s="50"/>
      <c r="AH280" s="43"/>
      <c r="AI280" s="46"/>
      <c r="AJ280" s="43"/>
      <c r="AK280" s="43"/>
      <c r="AL280" s="46"/>
      <c r="AM280" s="47"/>
      <c r="AN280" s="76">
        <f t="shared" si="73"/>
        <v>0</v>
      </c>
      <c r="AO280" s="76">
        <f t="shared" si="78"/>
        <v>0</v>
      </c>
      <c r="AP280" s="214"/>
      <c r="AQ280" s="76">
        <f t="shared" si="74"/>
        <v>0</v>
      </c>
      <c r="AR280" s="91">
        <f t="shared" si="79"/>
        <v>0</v>
      </c>
      <c r="AS280" s="184">
        <f>IF(EA_Tabelle!$AI280="Ja",EA_Tabelle!$AM280,IF(EA_Tabelle!$Y280&lt;&gt;"",EA_Tabelle!$Y280,EA_Tabelle!$U280))</f>
        <v>0</v>
      </c>
      <c r="AT280" s="76">
        <f>IF(EA_Tabelle!$AI280="Ja",EA_Tabelle!$AN280,IF(EA_Tabelle!$AC280&lt;&gt;0,EA_Tabelle!$AC280,EA_Tabelle!$W280))</f>
        <v>0</v>
      </c>
      <c r="AU280" s="91">
        <f>IF(EA_Tabelle!$AI280="Ja",EA_Tabelle!$AO280,IF(EA_Tabelle!$AF280&lt;&gt;0,EA_Tabelle!$AF280,EA_Tabelle!$X280))</f>
        <v>0</v>
      </c>
    </row>
    <row r="281" spans="1:47" s="81" customFormat="1" ht="25" customHeight="1" x14ac:dyDescent="0.3">
      <c r="A281" s="89" t="str">
        <f t="shared" si="64"/>
        <v>0_261</v>
      </c>
      <c r="B281" s="78">
        <f t="shared" si="65"/>
        <v>0</v>
      </c>
      <c r="C281" s="78">
        <f>IF(EA_Tabelle!$B29="","",COUNTIF($B$20:B280,EA_Tabelle!$B29)+1)</f>
        <v>261</v>
      </c>
      <c r="D281" s="77">
        <f t="shared" si="66"/>
        <v>0</v>
      </c>
      <c r="E281" s="77" t="e">
        <f>INDEX(Lieferanten[L_ID],MATCH(EA_Tabelle!$M281,Lieferanten[Lieferantenbezeichnung],0))</f>
        <v>#N/A</v>
      </c>
      <c r="F281" s="79">
        <f t="shared" si="67"/>
        <v>0</v>
      </c>
      <c r="G281" s="79" t="str">
        <f>IF(EA_Tabelle!$L281="","",(INDEX(BT[Ressort],MATCH(EA_Tabelle!$L281,BT[Bedarfsträger],0))))</f>
        <v/>
      </c>
      <c r="H281" s="80" t="str">
        <f>IF(EA_Tabelle!$L281="","",(INDEX(BT[BT_ID],MATCH(EA_Tabelle!$L281,BT[Bedarfsträger],0))))</f>
        <v/>
      </c>
      <c r="I281" s="82">
        <f t="shared" si="68"/>
        <v>0</v>
      </c>
      <c r="J281" s="82">
        <f t="shared" si="69"/>
        <v>0</v>
      </c>
      <c r="K281" s="83">
        <f t="shared" si="70"/>
        <v>0</v>
      </c>
      <c r="L281" s="44"/>
      <c r="M281" s="46"/>
      <c r="N281" s="208"/>
      <c r="O281" s="44"/>
      <c r="P281" s="43"/>
      <c r="Q281" s="206"/>
      <c r="R281" s="44"/>
      <c r="S281" s="90"/>
      <c r="T281" s="46"/>
      <c r="U281" s="210"/>
      <c r="V281" s="43"/>
      <c r="W281" s="186">
        <f>IFERROR(U281*INDEX(Preisstufen[Netto],MATCH(EA_Tabelle!T281,Preisstufen[Preisstufe],0)),0)</f>
        <v>0</v>
      </c>
      <c r="X281" s="186">
        <f t="shared" si="75"/>
        <v>0</v>
      </c>
      <c r="Y281" s="47"/>
      <c r="Z281" s="211"/>
      <c r="AA281" s="212"/>
      <c r="AB281" s="193">
        <f t="shared" si="71"/>
        <v>0</v>
      </c>
      <c r="AC281" s="211">
        <f t="shared" si="72"/>
        <v>0</v>
      </c>
      <c r="AD281" s="88">
        <v>0.19</v>
      </c>
      <c r="AE281" s="195">
        <f t="shared" si="76"/>
        <v>0</v>
      </c>
      <c r="AF281" s="211">
        <f t="shared" si="77"/>
        <v>0</v>
      </c>
      <c r="AG281" s="50"/>
      <c r="AH281" s="43"/>
      <c r="AI281" s="46"/>
      <c r="AJ281" s="43"/>
      <c r="AK281" s="43"/>
      <c r="AL281" s="46"/>
      <c r="AM281" s="47"/>
      <c r="AN281" s="76">
        <f t="shared" si="73"/>
        <v>0</v>
      </c>
      <c r="AO281" s="76">
        <f t="shared" si="78"/>
        <v>0</v>
      </c>
      <c r="AP281" s="214"/>
      <c r="AQ281" s="76">
        <f t="shared" si="74"/>
        <v>0</v>
      </c>
      <c r="AR281" s="91">
        <f t="shared" si="79"/>
        <v>0</v>
      </c>
      <c r="AS281" s="184">
        <f>IF(EA_Tabelle!$AI281="Ja",EA_Tabelle!$AM281,IF(EA_Tabelle!$Y281&lt;&gt;"",EA_Tabelle!$Y281,EA_Tabelle!$U281))</f>
        <v>0</v>
      </c>
      <c r="AT281" s="76">
        <f>IF(EA_Tabelle!$AI281="Ja",EA_Tabelle!$AN281,IF(EA_Tabelle!$AC281&lt;&gt;0,EA_Tabelle!$AC281,EA_Tabelle!$W281))</f>
        <v>0</v>
      </c>
      <c r="AU281" s="91">
        <f>IF(EA_Tabelle!$AI281="Ja",EA_Tabelle!$AO281,IF(EA_Tabelle!$AF281&lt;&gt;0,EA_Tabelle!$AF281,EA_Tabelle!$X281))</f>
        <v>0</v>
      </c>
    </row>
    <row r="282" spans="1:47" s="81" customFormat="1" ht="25" customHeight="1" x14ac:dyDescent="0.3">
      <c r="A282" s="89" t="str">
        <f t="shared" si="64"/>
        <v>0_262</v>
      </c>
      <c r="B282" s="78">
        <f t="shared" si="65"/>
        <v>0</v>
      </c>
      <c r="C282" s="78">
        <f>IF(EA_Tabelle!$B45="","",COUNTIF($B$20:B281,EA_Tabelle!$B45)+1)</f>
        <v>262</v>
      </c>
      <c r="D282" s="77">
        <f t="shared" si="66"/>
        <v>0</v>
      </c>
      <c r="E282" s="77" t="e">
        <f>INDEX(Lieferanten[L_ID],MATCH(EA_Tabelle!$M282,Lieferanten[Lieferantenbezeichnung],0))</f>
        <v>#N/A</v>
      </c>
      <c r="F282" s="79">
        <f t="shared" si="67"/>
        <v>0</v>
      </c>
      <c r="G282" s="79" t="str">
        <f>IF(EA_Tabelle!$L282="","",(INDEX(BT[Ressort],MATCH(EA_Tabelle!$L282,BT[Bedarfsträger],0))))</f>
        <v/>
      </c>
      <c r="H282" s="80" t="str">
        <f>IF(EA_Tabelle!$L282="","",(INDEX(BT[BT_ID],MATCH(EA_Tabelle!$L282,BT[Bedarfsträger],0))))</f>
        <v/>
      </c>
      <c r="I282" s="82">
        <f t="shared" si="68"/>
        <v>0</v>
      </c>
      <c r="J282" s="82">
        <f t="shared" si="69"/>
        <v>0</v>
      </c>
      <c r="K282" s="83">
        <f t="shared" si="70"/>
        <v>0</v>
      </c>
      <c r="L282" s="44"/>
      <c r="M282" s="46"/>
      <c r="N282" s="208"/>
      <c r="O282" s="44"/>
      <c r="P282" s="43"/>
      <c r="Q282" s="206"/>
      <c r="R282" s="44"/>
      <c r="S282" s="90"/>
      <c r="T282" s="46"/>
      <c r="U282" s="210"/>
      <c r="V282" s="43"/>
      <c r="W282" s="186">
        <f>IFERROR(U282*INDEX(Preisstufen[Netto],MATCH(EA_Tabelle!T282,Preisstufen[Preisstufe],0)),0)</f>
        <v>0</v>
      </c>
      <c r="X282" s="186">
        <f t="shared" si="75"/>
        <v>0</v>
      </c>
      <c r="Y282" s="47"/>
      <c r="Z282" s="211"/>
      <c r="AA282" s="212"/>
      <c r="AB282" s="193">
        <f t="shared" si="71"/>
        <v>0</v>
      </c>
      <c r="AC282" s="211">
        <f t="shared" si="72"/>
        <v>0</v>
      </c>
      <c r="AD282" s="88">
        <v>0.19</v>
      </c>
      <c r="AE282" s="195">
        <f t="shared" si="76"/>
        <v>0</v>
      </c>
      <c r="AF282" s="211">
        <f t="shared" si="77"/>
        <v>0</v>
      </c>
      <c r="AG282" s="50"/>
      <c r="AH282" s="43"/>
      <c r="AI282" s="46"/>
      <c r="AJ282" s="43"/>
      <c r="AK282" s="43"/>
      <c r="AL282" s="46"/>
      <c r="AM282" s="47"/>
      <c r="AN282" s="76">
        <f t="shared" si="73"/>
        <v>0</v>
      </c>
      <c r="AO282" s="76">
        <f t="shared" si="78"/>
        <v>0</v>
      </c>
      <c r="AP282" s="214"/>
      <c r="AQ282" s="76">
        <f t="shared" si="74"/>
        <v>0</v>
      </c>
      <c r="AR282" s="91">
        <f t="shared" si="79"/>
        <v>0</v>
      </c>
      <c r="AS282" s="184">
        <f>IF(EA_Tabelle!$AI282="Ja",EA_Tabelle!$AM282,IF(EA_Tabelle!$Y282&lt;&gt;"",EA_Tabelle!$Y282,EA_Tabelle!$U282))</f>
        <v>0</v>
      </c>
      <c r="AT282" s="76">
        <f>IF(EA_Tabelle!$AI282="Ja",EA_Tabelle!$AN282,IF(EA_Tabelle!$AC282&lt;&gt;0,EA_Tabelle!$AC282,EA_Tabelle!$W282))</f>
        <v>0</v>
      </c>
      <c r="AU282" s="91">
        <f>IF(EA_Tabelle!$AI282="Ja",EA_Tabelle!$AO282,IF(EA_Tabelle!$AF282&lt;&gt;0,EA_Tabelle!$AF282,EA_Tabelle!$X282))</f>
        <v>0</v>
      </c>
    </row>
    <row r="283" spans="1:47" s="81" customFormat="1" ht="25" customHeight="1" x14ac:dyDescent="0.3">
      <c r="A283" s="89" t="str">
        <f t="shared" si="64"/>
        <v>0_263</v>
      </c>
      <c r="B283" s="78">
        <f t="shared" si="65"/>
        <v>0</v>
      </c>
      <c r="C283" s="78">
        <f>IF(EA_Tabelle!$B46="","",COUNTIF($B$20:B282,EA_Tabelle!$B46)+1)</f>
        <v>263</v>
      </c>
      <c r="D283" s="77">
        <f t="shared" si="66"/>
        <v>0</v>
      </c>
      <c r="E283" s="77" t="e">
        <f>INDEX(Lieferanten[L_ID],MATCH(EA_Tabelle!$M283,Lieferanten[Lieferantenbezeichnung],0))</f>
        <v>#N/A</v>
      </c>
      <c r="F283" s="79">
        <f t="shared" si="67"/>
        <v>0</v>
      </c>
      <c r="G283" s="79" t="str">
        <f>IF(EA_Tabelle!$L283="","",(INDEX(BT[Ressort],MATCH(EA_Tabelle!$L283,BT[Bedarfsträger],0))))</f>
        <v/>
      </c>
      <c r="H283" s="80" t="str">
        <f>IF(EA_Tabelle!$L283="","",(INDEX(BT[BT_ID],MATCH(EA_Tabelle!$L283,BT[Bedarfsträger],0))))</f>
        <v/>
      </c>
      <c r="I283" s="82">
        <f t="shared" si="68"/>
        <v>0</v>
      </c>
      <c r="J283" s="82">
        <f t="shared" si="69"/>
        <v>0</v>
      </c>
      <c r="K283" s="83">
        <f t="shared" si="70"/>
        <v>0</v>
      </c>
      <c r="L283" s="44"/>
      <c r="M283" s="46"/>
      <c r="N283" s="208"/>
      <c r="O283" s="44"/>
      <c r="P283" s="43"/>
      <c r="Q283" s="206"/>
      <c r="R283" s="44"/>
      <c r="S283" s="90"/>
      <c r="T283" s="46"/>
      <c r="U283" s="210"/>
      <c r="V283" s="43"/>
      <c r="W283" s="186">
        <f>IFERROR(U283*INDEX(Preisstufen[Netto],MATCH(EA_Tabelle!T283,Preisstufen[Preisstufe],0)),0)</f>
        <v>0</v>
      </c>
      <c r="X283" s="186">
        <f t="shared" si="75"/>
        <v>0</v>
      </c>
      <c r="Y283" s="47"/>
      <c r="Z283" s="211"/>
      <c r="AA283" s="212"/>
      <c r="AB283" s="193">
        <f t="shared" si="71"/>
        <v>0</v>
      </c>
      <c r="AC283" s="211">
        <f t="shared" si="72"/>
        <v>0</v>
      </c>
      <c r="AD283" s="88">
        <v>0.19</v>
      </c>
      <c r="AE283" s="195">
        <f t="shared" si="76"/>
        <v>0</v>
      </c>
      <c r="AF283" s="211">
        <f t="shared" si="77"/>
        <v>0</v>
      </c>
      <c r="AG283" s="50"/>
      <c r="AH283" s="43"/>
      <c r="AI283" s="46"/>
      <c r="AJ283" s="43"/>
      <c r="AK283" s="43"/>
      <c r="AL283" s="46"/>
      <c r="AM283" s="47"/>
      <c r="AN283" s="76">
        <f t="shared" si="73"/>
        <v>0</v>
      </c>
      <c r="AO283" s="76">
        <f t="shared" si="78"/>
        <v>0</v>
      </c>
      <c r="AP283" s="214"/>
      <c r="AQ283" s="76">
        <f t="shared" si="74"/>
        <v>0</v>
      </c>
      <c r="AR283" s="91">
        <f t="shared" si="79"/>
        <v>0</v>
      </c>
      <c r="AS283" s="184">
        <f>IF(EA_Tabelle!$AI283="Ja",EA_Tabelle!$AM283,IF(EA_Tabelle!$Y283&lt;&gt;"",EA_Tabelle!$Y283,EA_Tabelle!$U283))</f>
        <v>0</v>
      </c>
      <c r="AT283" s="76">
        <f>IF(EA_Tabelle!$AI283="Ja",EA_Tabelle!$AN283,IF(EA_Tabelle!$AC283&lt;&gt;0,EA_Tabelle!$AC283,EA_Tabelle!$W283))</f>
        <v>0</v>
      </c>
      <c r="AU283" s="91">
        <f>IF(EA_Tabelle!$AI283="Ja",EA_Tabelle!$AO283,IF(EA_Tabelle!$AF283&lt;&gt;0,EA_Tabelle!$AF283,EA_Tabelle!$X283))</f>
        <v>0</v>
      </c>
    </row>
    <row r="284" spans="1:47" s="81" customFormat="1" ht="25" customHeight="1" x14ac:dyDescent="0.3">
      <c r="A284" s="89" t="str">
        <f t="shared" si="64"/>
        <v>0_264</v>
      </c>
      <c r="B284" s="78">
        <f t="shared" si="65"/>
        <v>0</v>
      </c>
      <c r="C284" s="78">
        <f>IF(EA_Tabelle!$B47="","",COUNTIF($B$20:B283,EA_Tabelle!$B47)+1)</f>
        <v>264</v>
      </c>
      <c r="D284" s="77">
        <f t="shared" si="66"/>
        <v>0</v>
      </c>
      <c r="E284" s="77" t="e">
        <f>INDEX(Lieferanten[L_ID],MATCH(EA_Tabelle!$M284,Lieferanten[Lieferantenbezeichnung],0))</f>
        <v>#N/A</v>
      </c>
      <c r="F284" s="79">
        <f t="shared" si="67"/>
        <v>0</v>
      </c>
      <c r="G284" s="79" t="str">
        <f>IF(EA_Tabelle!$L284="","",(INDEX(BT[Ressort],MATCH(EA_Tabelle!$L284,BT[Bedarfsträger],0))))</f>
        <v/>
      </c>
      <c r="H284" s="80" t="str">
        <f>IF(EA_Tabelle!$L284="","",(INDEX(BT[BT_ID],MATCH(EA_Tabelle!$L284,BT[Bedarfsträger],0))))</f>
        <v/>
      </c>
      <c r="I284" s="82">
        <f t="shared" si="68"/>
        <v>0</v>
      </c>
      <c r="J284" s="82">
        <f t="shared" si="69"/>
        <v>0</v>
      </c>
      <c r="K284" s="83">
        <f t="shared" si="70"/>
        <v>0</v>
      </c>
      <c r="L284" s="44"/>
      <c r="M284" s="46"/>
      <c r="N284" s="208"/>
      <c r="O284" s="44"/>
      <c r="P284" s="43"/>
      <c r="Q284" s="206"/>
      <c r="R284" s="44"/>
      <c r="S284" s="90"/>
      <c r="T284" s="46"/>
      <c r="U284" s="210"/>
      <c r="V284" s="43"/>
      <c r="W284" s="186">
        <f>IFERROR(U284*INDEX(Preisstufen[Netto],MATCH(EA_Tabelle!T284,Preisstufen[Preisstufe],0)),0)</f>
        <v>0</v>
      </c>
      <c r="X284" s="186">
        <f t="shared" si="75"/>
        <v>0</v>
      </c>
      <c r="Y284" s="47"/>
      <c r="Z284" s="211"/>
      <c r="AA284" s="212"/>
      <c r="AB284" s="193">
        <f t="shared" si="71"/>
        <v>0</v>
      </c>
      <c r="AC284" s="211">
        <f t="shared" si="72"/>
        <v>0</v>
      </c>
      <c r="AD284" s="88">
        <v>0.19</v>
      </c>
      <c r="AE284" s="195">
        <f t="shared" si="76"/>
        <v>0</v>
      </c>
      <c r="AF284" s="211">
        <f t="shared" si="77"/>
        <v>0</v>
      </c>
      <c r="AG284" s="50"/>
      <c r="AH284" s="43"/>
      <c r="AI284" s="46"/>
      <c r="AJ284" s="43"/>
      <c r="AK284" s="43"/>
      <c r="AL284" s="46"/>
      <c r="AM284" s="47"/>
      <c r="AN284" s="76">
        <f t="shared" si="73"/>
        <v>0</v>
      </c>
      <c r="AO284" s="76">
        <f t="shared" si="78"/>
        <v>0</v>
      </c>
      <c r="AP284" s="214"/>
      <c r="AQ284" s="76">
        <f t="shared" si="74"/>
        <v>0</v>
      </c>
      <c r="AR284" s="91">
        <f t="shared" si="79"/>
        <v>0</v>
      </c>
      <c r="AS284" s="184">
        <f>IF(EA_Tabelle!$AI284="Ja",EA_Tabelle!$AM284,IF(EA_Tabelle!$Y284&lt;&gt;"",EA_Tabelle!$Y284,EA_Tabelle!$U284))</f>
        <v>0</v>
      </c>
      <c r="AT284" s="76">
        <f>IF(EA_Tabelle!$AI284="Ja",EA_Tabelle!$AN284,IF(EA_Tabelle!$AC284&lt;&gt;0,EA_Tabelle!$AC284,EA_Tabelle!$W284))</f>
        <v>0</v>
      </c>
      <c r="AU284" s="91">
        <f>IF(EA_Tabelle!$AI284="Ja",EA_Tabelle!$AO284,IF(EA_Tabelle!$AF284&lt;&gt;0,EA_Tabelle!$AF284,EA_Tabelle!$X284))</f>
        <v>0</v>
      </c>
    </row>
    <row r="285" spans="1:47" s="81" customFormat="1" ht="25" customHeight="1" x14ac:dyDescent="0.3">
      <c r="A285" s="89" t="str">
        <f t="shared" si="64"/>
        <v>0_265</v>
      </c>
      <c r="B285" s="78">
        <f t="shared" si="65"/>
        <v>0</v>
      </c>
      <c r="C285" s="78">
        <f>IF(EA_Tabelle!$B48="","",COUNTIF($B$20:B284,EA_Tabelle!$B48)+1)</f>
        <v>265</v>
      </c>
      <c r="D285" s="77">
        <f t="shared" si="66"/>
        <v>0</v>
      </c>
      <c r="E285" s="77" t="e">
        <f>INDEX(Lieferanten[L_ID],MATCH(EA_Tabelle!$M285,Lieferanten[Lieferantenbezeichnung],0))</f>
        <v>#N/A</v>
      </c>
      <c r="F285" s="79">
        <f t="shared" si="67"/>
        <v>0</v>
      </c>
      <c r="G285" s="79" t="str">
        <f>IF(EA_Tabelle!$L285="","",(INDEX(BT[Ressort],MATCH(EA_Tabelle!$L285,BT[Bedarfsträger],0))))</f>
        <v/>
      </c>
      <c r="H285" s="80" t="str">
        <f>IF(EA_Tabelle!$L285="","",(INDEX(BT[BT_ID],MATCH(EA_Tabelle!$L285,BT[Bedarfsträger],0))))</f>
        <v/>
      </c>
      <c r="I285" s="82">
        <f t="shared" si="68"/>
        <v>0</v>
      </c>
      <c r="J285" s="82">
        <f t="shared" si="69"/>
        <v>0</v>
      </c>
      <c r="K285" s="83">
        <f t="shared" si="70"/>
        <v>0</v>
      </c>
      <c r="L285" s="44"/>
      <c r="M285" s="46"/>
      <c r="N285" s="208"/>
      <c r="O285" s="44"/>
      <c r="P285" s="43"/>
      <c r="Q285" s="206"/>
      <c r="R285" s="44"/>
      <c r="S285" s="90"/>
      <c r="T285" s="46"/>
      <c r="U285" s="210"/>
      <c r="V285" s="43"/>
      <c r="W285" s="186">
        <f>IFERROR(U285*INDEX(Preisstufen[Netto],MATCH(EA_Tabelle!T285,Preisstufen[Preisstufe],0)),0)</f>
        <v>0</v>
      </c>
      <c r="X285" s="186">
        <f t="shared" si="75"/>
        <v>0</v>
      </c>
      <c r="Y285" s="47"/>
      <c r="Z285" s="211"/>
      <c r="AA285" s="212"/>
      <c r="AB285" s="193">
        <f t="shared" si="71"/>
        <v>0</v>
      </c>
      <c r="AC285" s="211">
        <f t="shared" si="72"/>
        <v>0</v>
      </c>
      <c r="AD285" s="88">
        <v>0.19</v>
      </c>
      <c r="AE285" s="195">
        <f t="shared" si="76"/>
        <v>0</v>
      </c>
      <c r="AF285" s="211">
        <f t="shared" si="77"/>
        <v>0</v>
      </c>
      <c r="AG285" s="50"/>
      <c r="AH285" s="43"/>
      <c r="AI285" s="46"/>
      <c r="AJ285" s="43"/>
      <c r="AK285" s="43"/>
      <c r="AL285" s="46"/>
      <c r="AM285" s="47"/>
      <c r="AN285" s="76">
        <f t="shared" si="73"/>
        <v>0</v>
      </c>
      <c r="AO285" s="76">
        <f t="shared" si="78"/>
        <v>0</v>
      </c>
      <c r="AP285" s="214"/>
      <c r="AQ285" s="76">
        <f t="shared" si="74"/>
        <v>0</v>
      </c>
      <c r="AR285" s="91">
        <f t="shared" si="79"/>
        <v>0</v>
      </c>
      <c r="AS285" s="184">
        <f>IF(EA_Tabelle!$AI285="Ja",EA_Tabelle!$AM285,IF(EA_Tabelle!$Y285&lt;&gt;"",EA_Tabelle!$Y285,EA_Tabelle!$U285))</f>
        <v>0</v>
      </c>
      <c r="AT285" s="76">
        <f>IF(EA_Tabelle!$AI285="Ja",EA_Tabelle!$AN285,IF(EA_Tabelle!$AC285&lt;&gt;0,EA_Tabelle!$AC285,EA_Tabelle!$W285))</f>
        <v>0</v>
      </c>
      <c r="AU285" s="91">
        <f>IF(EA_Tabelle!$AI285="Ja",EA_Tabelle!$AO285,IF(EA_Tabelle!$AF285&lt;&gt;0,EA_Tabelle!$AF285,EA_Tabelle!$X285))</f>
        <v>0</v>
      </c>
    </row>
    <row r="286" spans="1:47" s="81" customFormat="1" ht="25" customHeight="1" x14ac:dyDescent="0.3">
      <c r="A286" s="89" t="str">
        <f t="shared" si="64"/>
        <v>0_266</v>
      </c>
      <c r="B286" s="78">
        <f t="shared" si="65"/>
        <v>0</v>
      </c>
      <c r="C286" s="78">
        <f>IF(EA_Tabelle!$B49="","",COUNTIF($B$20:B285,EA_Tabelle!$B49)+1)</f>
        <v>266</v>
      </c>
      <c r="D286" s="77">
        <f t="shared" si="66"/>
        <v>0</v>
      </c>
      <c r="E286" s="77" t="e">
        <f>INDEX(Lieferanten[L_ID],MATCH(EA_Tabelle!$M286,Lieferanten[Lieferantenbezeichnung],0))</f>
        <v>#N/A</v>
      </c>
      <c r="F286" s="79">
        <f t="shared" si="67"/>
        <v>0</v>
      </c>
      <c r="G286" s="79" t="str">
        <f>IF(EA_Tabelle!$L286="","",(INDEX(BT[Ressort],MATCH(EA_Tabelle!$L286,BT[Bedarfsträger],0))))</f>
        <v/>
      </c>
      <c r="H286" s="80" t="str">
        <f>IF(EA_Tabelle!$L286="","",(INDEX(BT[BT_ID],MATCH(EA_Tabelle!$L286,BT[Bedarfsträger],0))))</f>
        <v/>
      </c>
      <c r="I286" s="82">
        <f t="shared" si="68"/>
        <v>0</v>
      </c>
      <c r="J286" s="82">
        <f t="shared" si="69"/>
        <v>0</v>
      </c>
      <c r="K286" s="83">
        <f t="shared" si="70"/>
        <v>0</v>
      </c>
      <c r="L286" s="44"/>
      <c r="M286" s="46"/>
      <c r="N286" s="208"/>
      <c r="O286" s="44"/>
      <c r="P286" s="43"/>
      <c r="Q286" s="206"/>
      <c r="R286" s="44"/>
      <c r="S286" s="90"/>
      <c r="T286" s="46"/>
      <c r="U286" s="210"/>
      <c r="V286" s="43"/>
      <c r="W286" s="186">
        <f>IFERROR(U286*INDEX(Preisstufen[Netto],MATCH(EA_Tabelle!T286,Preisstufen[Preisstufe],0)),0)</f>
        <v>0</v>
      </c>
      <c r="X286" s="186">
        <f t="shared" si="75"/>
        <v>0</v>
      </c>
      <c r="Y286" s="47"/>
      <c r="Z286" s="211"/>
      <c r="AA286" s="212"/>
      <c r="AB286" s="193">
        <f t="shared" si="71"/>
        <v>0</v>
      </c>
      <c r="AC286" s="211">
        <f t="shared" si="72"/>
        <v>0</v>
      </c>
      <c r="AD286" s="88">
        <v>0.19</v>
      </c>
      <c r="AE286" s="195">
        <f t="shared" si="76"/>
        <v>0</v>
      </c>
      <c r="AF286" s="211">
        <f t="shared" si="77"/>
        <v>0</v>
      </c>
      <c r="AG286" s="50"/>
      <c r="AH286" s="43"/>
      <c r="AI286" s="46"/>
      <c r="AJ286" s="43"/>
      <c r="AK286" s="43"/>
      <c r="AL286" s="46"/>
      <c r="AM286" s="47"/>
      <c r="AN286" s="76">
        <f t="shared" si="73"/>
        <v>0</v>
      </c>
      <c r="AO286" s="76">
        <f t="shared" si="78"/>
        <v>0</v>
      </c>
      <c r="AP286" s="214"/>
      <c r="AQ286" s="76">
        <f t="shared" si="74"/>
        <v>0</v>
      </c>
      <c r="AR286" s="91">
        <f t="shared" si="79"/>
        <v>0</v>
      </c>
      <c r="AS286" s="184">
        <f>IF(EA_Tabelle!$AI286="Ja",EA_Tabelle!$AM286,IF(EA_Tabelle!$Y286&lt;&gt;"",EA_Tabelle!$Y286,EA_Tabelle!$U286))</f>
        <v>0</v>
      </c>
      <c r="AT286" s="76">
        <f>IF(EA_Tabelle!$AI286="Ja",EA_Tabelle!$AN286,IF(EA_Tabelle!$AC286&lt;&gt;0,EA_Tabelle!$AC286,EA_Tabelle!$W286))</f>
        <v>0</v>
      </c>
      <c r="AU286" s="91">
        <f>IF(EA_Tabelle!$AI286="Ja",EA_Tabelle!$AO286,IF(EA_Tabelle!$AF286&lt;&gt;0,EA_Tabelle!$AF286,EA_Tabelle!$X286))</f>
        <v>0</v>
      </c>
    </row>
    <row r="287" spans="1:47" s="81" customFormat="1" ht="25" customHeight="1" x14ac:dyDescent="0.3">
      <c r="A287" s="89" t="str">
        <f t="shared" si="64"/>
        <v>0_267</v>
      </c>
      <c r="B287" s="78">
        <f t="shared" si="65"/>
        <v>0</v>
      </c>
      <c r="C287" s="78">
        <f>IF(EA_Tabelle!$B50="","",COUNTIF($B$20:B286,EA_Tabelle!$B50)+1)</f>
        <v>267</v>
      </c>
      <c r="D287" s="77">
        <f t="shared" si="66"/>
        <v>0</v>
      </c>
      <c r="E287" s="77" t="e">
        <f>INDEX(Lieferanten[L_ID],MATCH(EA_Tabelle!$M287,Lieferanten[Lieferantenbezeichnung],0))</f>
        <v>#N/A</v>
      </c>
      <c r="F287" s="79">
        <f t="shared" si="67"/>
        <v>0</v>
      </c>
      <c r="G287" s="79" t="str">
        <f>IF(EA_Tabelle!$L287="","",(INDEX(BT[Ressort],MATCH(EA_Tabelle!$L287,BT[Bedarfsträger],0))))</f>
        <v/>
      </c>
      <c r="H287" s="80" t="str">
        <f>IF(EA_Tabelle!$L287="","",(INDEX(BT[BT_ID],MATCH(EA_Tabelle!$L287,BT[Bedarfsträger],0))))</f>
        <v/>
      </c>
      <c r="I287" s="82">
        <f t="shared" si="68"/>
        <v>0</v>
      </c>
      <c r="J287" s="82">
        <f t="shared" si="69"/>
        <v>0</v>
      </c>
      <c r="K287" s="83">
        <f t="shared" si="70"/>
        <v>0</v>
      </c>
      <c r="L287" s="44"/>
      <c r="M287" s="46"/>
      <c r="N287" s="208"/>
      <c r="O287" s="44"/>
      <c r="P287" s="43"/>
      <c r="Q287" s="206"/>
      <c r="R287" s="44"/>
      <c r="S287" s="90"/>
      <c r="T287" s="46"/>
      <c r="U287" s="210"/>
      <c r="V287" s="43"/>
      <c r="W287" s="186">
        <f>IFERROR(U287*INDEX(Preisstufen[Netto],MATCH(EA_Tabelle!T287,Preisstufen[Preisstufe],0)),0)</f>
        <v>0</v>
      </c>
      <c r="X287" s="186">
        <f t="shared" si="75"/>
        <v>0</v>
      </c>
      <c r="Y287" s="47"/>
      <c r="Z287" s="211"/>
      <c r="AA287" s="212"/>
      <c r="AB287" s="193">
        <f t="shared" si="71"/>
        <v>0</v>
      </c>
      <c r="AC287" s="211">
        <f t="shared" si="72"/>
        <v>0</v>
      </c>
      <c r="AD287" s="88">
        <v>0.19</v>
      </c>
      <c r="AE287" s="195">
        <f t="shared" si="76"/>
        <v>0</v>
      </c>
      <c r="AF287" s="211">
        <f t="shared" si="77"/>
        <v>0</v>
      </c>
      <c r="AG287" s="50"/>
      <c r="AH287" s="43"/>
      <c r="AI287" s="46"/>
      <c r="AJ287" s="43"/>
      <c r="AK287" s="43"/>
      <c r="AL287" s="46"/>
      <c r="AM287" s="47"/>
      <c r="AN287" s="76">
        <f t="shared" si="73"/>
        <v>0</v>
      </c>
      <c r="AO287" s="76">
        <f t="shared" si="78"/>
        <v>0</v>
      </c>
      <c r="AP287" s="214"/>
      <c r="AQ287" s="76">
        <f t="shared" si="74"/>
        <v>0</v>
      </c>
      <c r="AR287" s="91">
        <f t="shared" si="79"/>
        <v>0</v>
      </c>
      <c r="AS287" s="184">
        <f>IF(EA_Tabelle!$AI287="Ja",EA_Tabelle!$AM287,IF(EA_Tabelle!$Y287&lt;&gt;"",EA_Tabelle!$Y287,EA_Tabelle!$U287))</f>
        <v>0</v>
      </c>
      <c r="AT287" s="76">
        <f>IF(EA_Tabelle!$AI287="Ja",EA_Tabelle!$AN287,IF(EA_Tabelle!$AC287&lt;&gt;0,EA_Tabelle!$AC287,EA_Tabelle!$W287))</f>
        <v>0</v>
      </c>
      <c r="AU287" s="91">
        <f>IF(EA_Tabelle!$AI287="Ja",EA_Tabelle!$AO287,IF(EA_Tabelle!$AF287&lt;&gt;0,EA_Tabelle!$AF287,EA_Tabelle!$X287))</f>
        <v>0</v>
      </c>
    </row>
    <row r="288" spans="1:47" s="81" customFormat="1" ht="25" customHeight="1" x14ac:dyDescent="0.3">
      <c r="A288" s="89" t="str">
        <f t="shared" si="64"/>
        <v>0_268</v>
      </c>
      <c r="B288" s="78">
        <f t="shared" si="65"/>
        <v>0</v>
      </c>
      <c r="C288" s="78">
        <f>IF(EA_Tabelle!$B51="","",COUNTIF($B$20:B287,EA_Tabelle!$B51)+1)</f>
        <v>268</v>
      </c>
      <c r="D288" s="77">
        <f t="shared" si="66"/>
        <v>0</v>
      </c>
      <c r="E288" s="77" t="e">
        <f>INDEX(Lieferanten[L_ID],MATCH(EA_Tabelle!$M288,Lieferanten[Lieferantenbezeichnung],0))</f>
        <v>#N/A</v>
      </c>
      <c r="F288" s="79">
        <f t="shared" si="67"/>
        <v>0</v>
      </c>
      <c r="G288" s="79" t="str">
        <f>IF(EA_Tabelle!$L288="","",(INDEX(BT[Ressort],MATCH(EA_Tabelle!$L288,BT[Bedarfsträger],0))))</f>
        <v/>
      </c>
      <c r="H288" s="80" t="str">
        <f>IF(EA_Tabelle!$L288="","",(INDEX(BT[BT_ID],MATCH(EA_Tabelle!$L288,BT[Bedarfsträger],0))))</f>
        <v/>
      </c>
      <c r="I288" s="82">
        <f t="shared" si="68"/>
        <v>0</v>
      </c>
      <c r="J288" s="82">
        <f t="shared" si="69"/>
        <v>0</v>
      </c>
      <c r="K288" s="83">
        <f t="shared" si="70"/>
        <v>0</v>
      </c>
      <c r="L288" s="44"/>
      <c r="M288" s="46"/>
      <c r="N288" s="208"/>
      <c r="O288" s="44"/>
      <c r="P288" s="43"/>
      <c r="Q288" s="206"/>
      <c r="R288" s="44"/>
      <c r="S288" s="90"/>
      <c r="T288" s="46"/>
      <c r="U288" s="210"/>
      <c r="V288" s="43"/>
      <c r="W288" s="186">
        <f>IFERROR(U288*INDEX(Preisstufen[Netto],MATCH(EA_Tabelle!T288,Preisstufen[Preisstufe],0)),0)</f>
        <v>0</v>
      </c>
      <c r="X288" s="186">
        <f t="shared" si="75"/>
        <v>0</v>
      </c>
      <c r="Y288" s="47"/>
      <c r="Z288" s="211"/>
      <c r="AA288" s="212"/>
      <c r="AB288" s="193">
        <f t="shared" si="71"/>
        <v>0</v>
      </c>
      <c r="AC288" s="211">
        <f t="shared" si="72"/>
        <v>0</v>
      </c>
      <c r="AD288" s="88">
        <v>0.19</v>
      </c>
      <c r="AE288" s="195">
        <f t="shared" si="76"/>
        <v>0</v>
      </c>
      <c r="AF288" s="211">
        <f t="shared" si="77"/>
        <v>0</v>
      </c>
      <c r="AG288" s="50"/>
      <c r="AH288" s="43"/>
      <c r="AI288" s="46"/>
      <c r="AJ288" s="43"/>
      <c r="AK288" s="43"/>
      <c r="AL288" s="46"/>
      <c r="AM288" s="47"/>
      <c r="AN288" s="76">
        <f t="shared" si="73"/>
        <v>0</v>
      </c>
      <c r="AO288" s="76">
        <f t="shared" si="78"/>
        <v>0</v>
      </c>
      <c r="AP288" s="214"/>
      <c r="AQ288" s="76">
        <f t="shared" si="74"/>
        <v>0</v>
      </c>
      <c r="AR288" s="91">
        <f t="shared" si="79"/>
        <v>0</v>
      </c>
      <c r="AS288" s="184">
        <f>IF(EA_Tabelle!$AI288="Ja",EA_Tabelle!$AM288,IF(EA_Tabelle!$Y288&lt;&gt;"",EA_Tabelle!$Y288,EA_Tabelle!$U288))</f>
        <v>0</v>
      </c>
      <c r="AT288" s="76">
        <f>IF(EA_Tabelle!$AI288="Ja",EA_Tabelle!$AN288,IF(EA_Tabelle!$AC288&lt;&gt;0,EA_Tabelle!$AC288,EA_Tabelle!$W288))</f>
        <v>0</v>
      </c>
      <c r="AU288" s="91">
        <f>IF(EA_Tabelle!$AI288="Ja",EA_Tabelle!$AO288,IF(EA_Tabelle!$AF288&lt;&gt;0,EA_Tabelle!$AF288,EA_Tabelle!$X288))</f>
        <v>0</v>
      </c>
    </row>
    <row r="289" spans="1:47" s="81" customFormat="1" ht="25" customHeight="1" x14ac:dyDescent="0.3">
      <c r="A289" s="89" t="str">
        <f t="shared" si="64"/>
        <v>0_269</v>
      </c>
      <c r="B289" s="78">
        <f t="shared" si="65"/>
        <v>0</v>
      </c>
      <c r="C289" s="78">
        <f>IF(EA_Tabelle!$B52="","",COUNTIF($B$20:B288,EA_Tabelle!$B52)+1)</f>
        <v>269</v>
      </c>
      <c r="D289" s="77">
        <f t="shared" si="66"/>
        <v>0</v>
      </c>
      <c r="E289" s="77" t="e">
        <f>INDEX(Lieferanten[L_ID],MATCH(EA_Tabelle!$M289,Lieferanten[Lieferantenbezeichnung],0))</f>
        <v>#N/A</v>
      </c>
      <c r="F289" s="79">
        <f t="shared" si="67"/>
        <v>0</v>
      </c>
      <c r="G289" s="79" t="str">
        <f>IF(EA_Tabelle!$L289="","",(INDEX(BT[Ressort],MATCH(EA_Tabelle!$L289,BT[Bedarfsträger],0))))</f>
        <v/>
      </c>
      <c r="H289" s="80" t="str">
        <f>IF(EA_Tabelle!$L289="","",(INDEX(BT[BT_ID],MATCH(EA_Tabelle!$L289,BT[Bedarfsträger],0))))</f>
        <v/>
      </c>
      <c r="I289" s="82">
        <f t="shared" si="68"/>
        <v>0</v>
      </c>
      <c r="J289" s="82">
        <f t="shared" si="69"/>
        <v>0</v>
      </c>
      <c r="K289" s="83">
        <f t="shared" si="70"/>
        <v>0</v>
      </c>
      <c r="L289" s="44"/>
      <c r="M289" s="46"/>
      <c r="N289" s="208"/>
      <c r="O289" s="44"/>
      <c r="P289" s="43"/>
      <c r="Q289" s="206"/>
      <c r="R289" s="44"/>
      <c r="S289" s="90"/>
      <c r="T289" s="46"/>
      <c r="U289" s="210"/>
      <c r="V289" s="43"/>
      <c r="W289" s="186">
        <f>IFERROR(U289*INDEX(Preisstufen[Netto],MATCH(EA_Tabelle!T289,Preisstufen[Preisstufe],0)),0)</f>
        <v>0</v>
      </c>
      <c r="X289" s="186">
        <f t="shared" si="75"/>
        <v>0</v>
      </c>
      <c r="Y289" s="47"/>
      <c r="Z289" s="211"/>
      <c r="AA289" s="212"/>
      <c r="AB289" s="193">
        <f t="shared" si="71"/>
        <v>0</v>
      </c>
      <c r="AC289" s="211">
        <f t="shared" si="72"/>
        <v>0</v>
      </c>
      <c r="AD289" s="88">
        <v>0.19</v>
      </c>
      <c r="AE289" s="195">
        <f t="shared" si="76"/>
        <v>0</v>
      </c>
      <c r="AF289" s="211">
        <f t="shared" si="77"/>
        <v>0</v>
      </c>
      <c r="AG289" s="50"/>
      <c r="AH289" s="43"/>
      <c r="AI289" s="46"/>
      <c r="AJ289" s="43"/>
      <c r="AK289" s="43"/>
      <c r="AL289" s="46"/>
      <c r="AM289" s="47"/>
      <c r="AN289" s="76">
        <f t="shared" si="73"/>
        <v>0</v>
      </c>
      <c r="AO289" s="76">
        <f t="shared" si="78"/>
        <v>0</v>
      </c>
      <c r="AP289" s="214"/>
      <c r="AQ289" s="76">
        <f t="shared" si="74"/>
        <v>0</v>
      </c>
      <c r="AR289" s="91">
        <f t="shared" si="79"/>
        <v>0</v>
      </c>
      <c r="AS289" s="184">
        <f>IF(EA_Tabelle!$AI289="Ja",EA_Tabelle!$AM289,IF(EA_Tabelle!$Y289&lt;&gt;"",EA_Tabelle!$Y289,EA_Tabelle!$U289))</f>
        <v>0</v>
      </c>
      <c r="AT289" s="76">
        <f>IF(EA_Tabelle!$AI289="Ja",EA_Tabelle!$AN289,IF(EA_Tabelle!$AC289&lt;&gt;0,EA_Tabelle!$AC289,EA_Tabelle!$W289))</f>
        <v>0</v>
      </c>
      <c r="AU289" s="91">
        <f>IF(EA_Tabelle!$AI289="Ja",EA_Tabelle!$AO289,IF(EA_Tabelle!$AF289&lt;&gt;0,EA_Tabelle!$AF289,EA_Tabelle!$X289))</f>
        <v>0</v>
      </c>
    </row>
    <row r="290" spans="1:47" s="81" customFormat="1" ht="25" customHeight="1" x14ac:dyDescent="0.3">
      <c r="A290" s="89" t="str">
        <f t="shared" si="64"/>
        <v>0_270</v>
      </c>
      <c r="B290" s="78">
        <f t="shared" si="65"/>
        <v>0</v>
      </c>
      <c r="C290" s="78">
        <f>IF(EA_Tabelle!$B53="","",COUNTIF($B$20:B289,EA_Tabelle!$B53)+1)</f>
        <v>270</v>
      </c>
      <c r="D290" s="77">
        <f t="shared" si="66"/>
        <v>0</v>
      </c>
      <c r="E290" s="77" t="e">
        <f>INDEX(Lieferanten[L_ID],MATCH(EA_Tabelle!$M290,Lieferanten[Lieferantenbezeichnung],0))</f>
        <v>#N/A</v>
      </c>
      <c r="F290" s="79">
        <f t="shared" si="67"/>
        <v>0</v>
      </c>
      <c r="G290" s="79" t="str">
        <f>IF(EA_Tabelle!$L290="","",(INDEX(BT[Ressort],MATCH(EA_Tabelle!$L290,BT[Bedarfsträger],0))))</f>
        <v/>
      </c>
      <c r="H290" s="80" t="str">
        <f>IF(EA_Tabelle!$L290="","",(INDEX(BT[BT_ID],MATCH(EA_Tabelle!$L290,BT[Bedarfsträger],0))))</f>
        <v/>
      </c>
      <c r="I290" s="82">
        <f t="shared" si="68"/>
        <v>0</v>
      </c>
      <c r="J290" s="82">
        <f t="shared" si="69"/>
        <v>0</v>
      </c>
      <c r="K290" s="83">
        <f t="shared" si="70"/>
        <v>0</v>
      </c>
      <c r="L290" s="44"/>
      <c r="M290" s="46"/>
      <c r="N290" s="208"/>
      <c r="O290" s="44"/>
      <c r="P290" s="43"/>
      <c r="Q290" s="206"/>
      <c r="R290" s="44"/>
      <c r="S290" s="90"/>
      <c r="T290" s="46"/>
      <c r="U290" s="210"/>
      <c r="V290" s="43"/>
      <c r="W290" s="186">
        <f>IFERROR(U290*INDEX(Preisstufen[Netto],MATCH(EA_Tabelle!T290,Preisstufen[Preisstufe],0)),0)</f>
        <v>0</v>
      </c>
      <c r="X290" s="186">
        <f t="shared" si="75"/>
        <v>0</v>
      </c>
      <c r="Y290" s="47"/>
      <c r="Z290" s="211"/>
      <c r="AA290" s="212"/>
      <c r="AB290" s="193">
        <f t="shared" si="71"/>
        <v>0</v>
      </c>
      <c r="AC290" s="211">
        <f t="shared" si="72"/>
        <v>0</v>
      </c>
      <c r="AD290" s="88">
        <v>0.19</v>
      </c>
      <c r="AE290" s="195">
        <f t="shared" si="76"/>
        <v>0</v>
      </c>
      <c r="AF290" s="211">
        <f t="shared" si="77"/>
        <v>0</v>
      </c>
      <c r="AG290" s="50"/>
      <c r="AH290" s="43"/>
      <c r="AI290" s="46"/>
      <c r="AJ290" s="43"/>
      <c r="AK290" s="43"/>
      <c r="AL290" s="46"/>
      <c r="AM290" s="47"/>
      <c r="AN290" s="76">
        <f t="shared" si="73"/>
        <v>0</v>
      </c>
      <c r="AO290" s="76">
        <f t="shared" si="78"/>
        <v>0</v>
      </c>
      <c r="AP290" s="214"/>
      <c r="AQ290" s="76">
        <f t="shared" si="74"/>
        <v>0</v>
      </c>
      <c r="AR290" s="91">
        <f t="shared" si="79"/>
        <v>0</v>
      </c>
      <c r="AS290" s="184">
        <f>IF(EA_Tabelle!$AI290="Ja",EA_Tabelle!$AM290,IF(EA_Tabelle!$Y290&lt;&gt;"",EA_Tabelle!$Y290,EA_Tabelle!$U290))</f>
        <v>0</v>
      </c>
      <c r="AT290" s="76">
        <f>IF(EA_Tabelle!$AI290="Ja",EA_Tabelle!$AN290,IF(EA_Tabelle!$AC290&lt;&gt;0,EA_Tabelle!$AC290,EA_Tabelle!$W290))</f>
        <v>0</v>
      </c>
      <c r="AU290" s="91">
        <f>IF(EA_Tabelle!$AI290="Ja",EA_Tabelle!$AO290,IF(EA_Tabelle!$AF290&lt;&gt;0,EA_Tabelle!$AF290,EA_Tabelle!$X290))</f>
        <v>0</v>
      </c>
    </row>
    <row r="291" spans="1:47" s="81" customFormat="1" ht="25" customHeight="1" x14ac:dyDescent="0.3">
      <c r="A291" s="89" t="str">
        <f t="shared" si="64"/>
        <v>0_271</v>
      </c>
      <c r="B291" s="78">
        <f t="shared" si="65"/>
        <v>0</v>
      </c>
      <c r="C291" s="78">
        <f>IF(EA_Tabelle!$B54="","",COUNTIF($B$20:B290,EA_Tabelle!$B54)+1)</f>
        <v>271</v>
      </c>
      <c r="D291" s="77">
        <f t="shared" si="66"/>
        <v>0</v>
      </c>
      <c r="E291" s="77" t="e">
        <f>INDEX(Lieferanten[L_ID],MATCH(EA_Tabelle!$M291,Lieferanten[Lieferantenbezeichnung],0))</f>
        <v>#N/A</v>
      </c>
      <c r="F291" s="79">
        <f t="shared" si="67"/>
        <v>0</v>
      </c>
      <c r="G291" s="79" t="str">
        <f>IF(EA_Tabelle!$L291="","",(INDEX(BT[Ressort],MATCH(EA_Tabelle!$L291,BT[Bedarfsträger],0))))</f>
        <v/>
      </c>
      <c r="H291" s="80" t="str">
        <f>IF(EA_Tabelle!$L291="","",(INDEX(BT[BT_ID],MATCH(EA_Tabelle!$L291,BT[Bedarfsträger],0))))</f>
        <v/>
      </c>
      <c r="I291" s="82">
        <f t="shared" si="68"/>
        <v>0</v>
      </c>
      <c r="J291" s="82">
        <f t="shared" si="69"/>
        <v>0</v>
      </c>
      <c r="K291" s="83">
        <f t="shared" si="70"/>
        <v>0</v>
      </c>
      <c r="L291" s="44"/>
      <c r="M291" s="46"/>
      <c r="N291" s="208"/>
      <c r="O291" s="44"/>
      <c r="P291" s="43"/>
      <c r="Q291" s="206"/>
      <c r="R291" s="44"/>
      <c r="S291" s="90"/>
      <c r="T291" s="46"/>
      <c r="U291" s="210"/>
      <c r="V291" s="43"/>
      <c r="W291" s="186">
        <f>IFERROR(U291*INDEX(Preisstufen[Netto],MATCH(EA_Tabelle!T291,Preisstufen[Preisstufe],0)),0)</f>
        <v>0</v>
      </c>
      <c r="X291" s="186">
        <f t="shared" si="75"/>
        <v>0</v>
      </c>
      <c r="Y291" s="47"/>
      <c r="Z291" s="211"/>
      <c r="AA291" s="212"/>
      <c r="AB291" s="193">
        <f t="shared" si="71"/>
        <v>0</v>
      </c>
      <c r="AC291" s="211">
        <f t="shared" si="72"/>
        <v>0</v>
      </c>
      <c r="AD291" s="88">
        <v>0.19</v>
      </c>
      <c r="AE291" s="195">
        <f t="shared" si="76"/>
        <v>0</v>
      </c>
      <c r="AF291" s="211">
        <f t="shared" si="77"/>
        <v>0</v>
      </c>
      <c r="AG291" s="50"/>
      <c r="AH291" s="43"/>
      <c r="AI291" s="46"/>
      <c r="AJ291" s="43"/>
      <c r="AK291" s="43"/>
      <c r="AL291" s="46"/>
      <c r="AM291" s="47"/>
      <c r="AN291" s="76">
        <f t="shared" si="73"/>
        <v>0</v>
      </c>
      <c r="AO291" s="76">
        <f t="shared" si="78"/>
        <v>0</v>
      </c>
      <c r="AP291" s="214"/>
      <c r="AQ291" s="76">
        <f t="shared" si="74"/>
        <v>0</v>
      </c>
      <c r="AR291" s="91">
        <f t="shared" si="79"/>
        <v>0</v>
      </c>
      <c r="AS291" s="184">
        <f>IF(EA_Tabelle!$AI291="Ja",EA_Tabelle!$AM291,IF(EA_Tabelle!$Y291&lt;&gt;"",EA_Tabelle!$Y291,EA_Tabelle!$U291))</f>
        <v>0</v>
      </c>
      <c r="AT291" s="76">
        <f>IF(EA_Tabelle!$AI291="Ja",EA_Tabelle!$AN291,IF(EA_Tabelle!$AC291&lt;&gt;0,EA_Tabelle!$AC291,EA_Tabelle!$W291))</f>
        <v>0</v>
      </c>
      <c r="AU291" s="91">
        <f>IF(EA_Tabelle!$AI291="Ja",EA_Tabelle!$AO291,IF(EA_Tabelle!$AF291&lt;&gt;0,EA_Tabelle!$AF291,EA_Tabelle!$X291))</f>
        <v>0</v>
      </c>
    </row>
    <row r="292" spans="1:47" s="81" customFormat="1" ht="25" customHeight="1" x14ac:dyDescent="0.3">
      <c r="A292" s="89" t="str">
        <f t="shared" si="64"/>
        <v>0_272</v>
      </c>
      <c r="B292" s="78">
        <f t="shared" si="65"/>
        <v>0</v>
      </c>
      <c r="C292" s="78">
        <f>IF(EA_Tabelle!$B55="","",COUNTIF($B$20:B291,EA_Tabelle!$B55)+1)</f>
        <v>272</v>
      </c>
      <c r="D292" s="77">
        <f t="shared" si="66"/>
        <v>0</v>
      </c>
      <c r="E292" s="77" t="e">
        <f>INDEX(Lieferanten[L_ID],MATCH(EA_Tabelle!$M292,Lieferanten[Lieferantenbezeichnung],0))</f>
        <v>#N/A</v>
      </c>
      <c r="F292" s="79">
        <f t="shared" si="67"/>
        <v>0</v>
      </c>
      <c r="G292" s="79" t="str">
        <f>IF(EA_Tabelle!$L292="","",(INDEX(BT[Ressort],MATCH(EA_Tabelle!$L292,BT[Bedarfsträger],0))))</f>
        <v/>
      </c>
      <c r="H292" s="80" t="str">
        <f>IF(EA_Tabelle!$L292="","",(INDEX(BT[BT_ID],MATCH(EA_Tabelle!$L292,BT[Bedarfsträger],0))))</f>
        <v/>
      </c>
      <c r="I292" s="82">
        <f t="shared" si="68"/>
        <v>0</v>
      </c>
      <c r="J292" s="82">
        <f t="shared" si="69"/>
        <v>0</v>
      </c>
      <c r="K292" s="83">
        <f t="shared" si="70"/>
        <v>0</v>
      </c>
      <c r="L292" s="44"/>
      <c r="M292" s="46"/>
      <c r="N292" s="208"/>
      <c r="O292" s="44"/>
      <c r="P292" s="43"/>
      <c r="Q292" s="206"/>
      <c r="R292" s="44"/>
      <c r="S292" s="90"/>
      <c r="T292" s="46"/>
      <c r="U292" s="210"/>
      <c r="V292" s="43"/>
      <c r="W292" s="186">
        <f>IFERROR(U292*INDEX(Preisstufen[Netto],MATCH(EA_Tabelle!T292,Preisstufen[Preisstufe],0)),0)</f>
        <v>0</v>
      </c>
      <c r="X292" s="186">
        <f t="shared" si="75"/>
        <v>0</v>
      </c>
      <c r="Y292" s="47"/>
      <c r="Z292" s="211"/>
      <c r="AA292" s="212"/>
      <c r="AB292" s="193">
        <f t="shared" si="71"/>
        <v>0</v>
      </c>
      <c r="AC292" s="211">
        <f t="shared" si="72"/>
        <v>0</v>
      </c>
      <c r="AD292" s="88">
        <v>0.19</v>
      </c>
      <c r="AE292" s="195">
        <f t="shared" si="76"/>
        <v>0</v>
      </c>
      <c r="AF292" s="211">
        <f t="shared" si="77"/>
        <v>0</v>
      </c>
      <c r="AG292" s="50"/>
      <c r="AH292" s="43"/>
      <c r="AI292" s="46"/>
      <c r="AJ292" s="43"/>
      <c r="AK292" s="43"/>
      <c r="AL292" s="46"/>
      <c r="AM292" s="47"/>
      <c r="AN292" s="76">
        <f t="shared" si="73"/>
        <v>0</v>
      </c>
      <c r="AO292" s="76">
        <f t="shared" si="78"/>
        <v>0</v>
      </c>
      <c r="AP292" s="214"/>
      <c r="AQ292" s="76">
        <f t="shared" si="74"/>
        <v>0</v>
      </c>
      <c r="AR292" s="91">
        <f t="shared" si="79"/>
        <v>0</v>
      </c>
      <c r="AS292" s="184">
        <f>IF(EA_Tabelle!$AI292="Ja",EA_Tabelle!$AM292,IF(EA_Tabelle!$Y292&lt;&gt;"",EA_Tabelle!$Y292,EA_Tabelle!$U292))</f>
        <v>0</v>
      </c>
      <c r="AT292" s="76">
        <f>IF(EA_Tabelle!$AI292="Ja",EA_Tabelle!$AN292,IF(EA_Tabelle!$AC292&lt;&gt;0,EA_Tabelle!$AC292,EA_Tabelle!$W292))</f>
        <v>0</v>
      </c>
      <c r="AU292" s="91">
        <f>IF(EA_Tabelle!$AI292="Ja",EA_Tabelle!$AO292,IF(EA_Tabelle!$AF292&lt;&gt;0,EA_Tabelle!$AF292,EA_Tabelle!$X292))</f>
        <v>0</v>
      </c>
    </row>
    <row r="293" spans="1:47" s="81" customFormat="1" ht="25" customHeight="1" x14ac:dyDescent="0.3">
      <c r="A293" s="89" t="str">
        <f t="shared" si="64"/>
        <v>0_273</v>
      </c>
      <c r="B293" s="78">
        <f t="shared" si="65"/>
        <v>0</v>
      </c>
      <c r="C293" s="78">
        <f>IF(EA_Tabelle!$B56="","",COUNTIF($B$20:B292,EA_Tabelle!$B56)+1)</f>
        <v>273</v>
      </c>
      <c r="D293" s="77">
        <f t="shared" si="66"/>
        <v>0</v>
      </c>
      <c r="E293" s="77" t="e">
        <f>INDEX(Lieferanten[L_ID],MATCH(EA_Tabelle!$M293,Lieferanten[Lieferantenbezeichnung],0))</f>
        <v>#N/A</v>
      </c>
      <c r="F293" s="79">
        <f t="shared" si="67"/>
        <v>0</v>
      </c>
      <c r="G293" s="79" t="str">
        <f>IF(EA_Tabelle!$L293="","",(INDEX(BT[Ressort],MATCH(EA_Tabelle!$L293,BT[Bedarfsträger],0))))</f>
        <v/>
      </c>
      <c r="H293" s="80" t="str">
        <f>IF(EA_Tabelle!$L293="","",(INDEX(BT[BT_ID],MATCH(EA_Tabelle!$L293,BT[Bedarfsträger],0))))</f>
        <v/>
      </c>
      <c r="I293" s="82">
        <f t="shared" si="68"/>
        <v>0</v>
      </c>
      <c r="J293" s="82">
        <f t="shared" si="69"/>
        <v>0</v>
      </c>
      <c r="K293" s="83">
        <f t="shared" si="70"/>
        <v>0</v>
      </c>
      <c r="L293" s="44"/>
      <c r="M293" s="46"/>
      <c r="N293" s="208"/>
      <c r="O293" s="44"/>
      <c r="P293" s="43"/>
      <c r="Q293" s="206"/>
      <c r="R293" s="44"/>
      <c r="S293" s="90"/>
      <c r="T293" s="46"/>
      <c r="U293" s="210"/>
      <c r="V293" s="43"/>
      <c r="W293" s="186">
        <f>IFERROR(U293*INDEX(Preisstufen[Netto],MATCH(EA_Tabelle!T293,Preisstufen[Preisstufe],0)),0)</f>
        <v>0</v>
      </c>
      <c r="X293" s="186">
        <f t="shared" si="75"/>
        <v>0</v>
      </c>
      <c r="Y293" s="47"/>
      <c r="Z293" s="211"/>
      <c r="AA293" s="212"/>
      <c r="AB293" s="193">
        <f t="shared" si="71"/>
        <v>0</v>
      </c>
      <c r="AC293" s="211">
        <f t="shared" si="72"/>
        <v>0</v>
      </c>
      <c r="AD293" s="88">
        <v>0.19</v>
      </c>
      <c r="AE293" s="195">
        <f t="shared" si="76"/>
        <v>0</v>
      </c>
      <c r="AF293" s="211">
        <f t="shared" si="77"/>
        <v>0</v>
      </c>
      <c r="AG293" s="50"/>
      <c r="AH293" s="43"/>
      <c r="AI293" s="46"/>
      <c r="AJ293" s="43"/>
      <c r="AK293" s="43"/>
      <c r="AL293" s="46"/>
      <c r="AM293" s="47"/>
      <c r="AN293" s="76">
        <f t="shared" si="73"/>
        <v>0</v>
      </c>
      <c r="AO293" s="76">
        <f t="shared" si="78"/>
        <v>0</v>
      </c>
      <c r="AP293" s="214"/>
      <c r="AQ293" s="76">
        <f t="shared" si="74"/>
        <v>0</v>
      </c>
      <c r="AR293" s="91">
        <f t="shared" si="79"/>
        <v>0</v>
      </c>
      <c r="AS293" s="184">
        <f>IF(EA_Tabelle!$AI293="Ja",EA_Tabelle!$AM293,IF(EA_Tabelle!$Y293&lt;&gt;"",EA_Tabelle!$Y293,EA_Tabelle!$U293))</f>
        <v>0</v>
      </c>
      <c r="AT293" s="76">
        <f>IF(EA_Tabelle!$AI293="Ja",EA_Tabelle!$AN293,IF(EA_Tabelle!$AC293&lt;&gt;0,EA_Tabelle!$AC293,EA_Tabelle!$W293))</f>
        <v>0</v>
      </c>
      <c r="AU293" s="91">
        <f>IF(EA_Tabelle!$AI293="Ja",EA_Tabelle!$AO293,IF(EA_Tabelle!$AF293&lt;&gt;0,EA_Tabelle!$AF293,EA_Tabelle!$X293))</f>
        <v>0</v>
      </c>
    </row>
    <row r="294" spans="1:47" s="81" customFormat="1" ht="25" customHeight="1" x14ac:dyDescent="0.3">
      <c r="A294" s="89" t="str">
        <f t="shared" si="64"/>
        <v>0_274</v>
      </c>
      <c r="B294" s="78">
        <f t="shared" si="65"/>
        <v>0</v>
      </c>
      <c r="C294" s="78">
        <f>IF(EA_Tabelle!$B57="","",COUNTIF($B$20:B293,EA_Tabelle!$B57)+1)</f>
        <v>274</v>
      </c>
      <c r="D294" s="77">
        <f t="shared" si="66"/>
        <v>0</v>
      </c>
      <c r="E294" s="77" t="e">
        <f>INDEX(Lieferanten[L_ID],MATCH(EA_Tabelle!$M294,Lieferanten[Lieferantenbezeichnung],0))</f>
        <v>#N/A</v>
      </c>
      <c r="F294" s="79">
        <f t="shared" si="67"/>
        <v>0</v>
      </c>
      <c r="G294" s="79" t="str">
        <f>IF(EA_Tabelle!$L294="","",(INDEX(BT[Ressort],MATCH(EA_Tabelle!$L294,BT[Bedarfsträger],0))))</f>
        <v/>
      </c>
      <c r="H294" s="80" t="str">
        <f>IF(EA_Tabelle!$L294="","",(INDEX(BT[BT_ID],MATCH(EA_Tabelle!$L294,BT[Bedarfsträger],0))))</f>
        <v/>
      </c>
      <c r="I294" s="82">
        <f t="shared" si="68"/>
        <v>0</v>
      </c>
      <c r="J294" s="82">
        <f t="shared" si="69"/>
        <v>0</v>
      </c>
      <c r="K294" s="83">
        <f t="shared" si="70"/>
        <v>0</v>
      </c>
      <c r="L294" s="44"/>
      <c r="M294" s="46"/>
      <c r="N294" s="208"/>
      <c r="O294" s="44"/>
      <c r="P294" s="43"/>
      <c r="Q294" s="206"/>
      <c r="R294" s="44"/>
      <c r="S294" s="90"/>
      <c r="T294" s="46"/>
      <c r="U294" s="210"/>
      <c r="V294" s="43"/>
      <c r="W294" s="186">
        <f>IFERROR(U294*INDEX(Preisstufen[Netto],MATCH(EA_Tabelle!T294,Preisstufen[Preisstufe],0)),0)</f>
        <v>0</v>
      </c>
      <c r="X294" s="186">
        <f t="shared" si="75"/>
        <v>0</v>
      </c>
      <c r="Y294" s="47"/>
      <c r="Z294" s="211"/>
      <c r="AA294" s="212"/>
      <c r="AB294" s="193">
        <f t="shared" si="71"/>
        <v>0</v>
      </c>
      <c r="AC294" s="211">
        <f t="shared" si="72"/>
        <v>0</v>
      </c>
      <c r="AD294" s="88">
        <v>0.19</v>
      </c>
      <c r="AE294" s="195">
        <f t="shared" si="76"/>
        <v>0</v>
      </c>
      <c r="AF294" s="211">
        <f t="shared" si="77"/>
        <v>0</v>
      </c>
      <c r="AG294" s="50"/>
      <c r="AH294" s="43"/>
      <c r="AI294" s="46"/>
      <c r="AJ294" s="43"/>
      <c r="AK294" s="43"/>
      <c r="AL294" s="46"/>
      <c r="AM294" s="47"/>
      <c r="AN294" s="76">
        <f t="shared" si="73"/>
        <v>0</v>
      </c>
      <c r="AO294" s="76">
        <f t="shared" si="78"/>
        <v>0</v>
      </c>
      <c r="AP294" s="214"/>
      <c r="AQ294" s="76">
        <f t="shared" si="74"/>
        <v>0</v>
      </c>
      <c r="AR294" s="91">
        <f t="shared" si="79"/>
        <v>0</v>
      </c>
      <c r="AS294" s="184">
        <f>IF(EA_Tabelle!$AI294="Ja",EA_Tabelle!$AM294,IF(EA_Tabelle!$Y294&lt;&gt;"",EA_Tabelle!$Y294,EA_Tabelle!$U294))</f>
        <v>0</v>
      </c>
      <c r="AT294" s="76">
        <f>IF(EA_Tabelle!$AI294="Ja",EA_Tabelle!$AN294,IF(EA_Tabelle!$AC294&lt;&gt;0,EA_Tabelle!$AC294,EA_Tabelle!$W294))</f>
        <v>0</v>
      </c>
      <c r="AU294" s="91">
        <f>IF(EA_Tabelle!$AI294="Ja",EA_Tabelle!$AO294,IF(EA_Tabelle!$AF294&lt;&gt;0,EA_Tabelle!$AF294,EA_Tabelle!$X294))</f>
        <v>0</v>
      </c>
    </row>
    <row r="295" spans="1:47" s="81" customFormat="1" ht="25" customHeight="1" x14ac:dyDescent="0.3">
      <c r="A295" s="89" t="str">
        <f t="shared" si="64"/>
        <v>0_275</v>
      </c>
      <c r="B295" s="78">
        <f t="shared" si="65"/>
        <v>0</v>
      </c>
      <c r="C295" s="78">
        <f>IF(EA_Tabelle!$B58="","",COUNTIF($B$20:B294,EA_Tabelle!$B58)+1)</f>
        <v>275</v>
      </c>
      <c r="D295" s="77">
        <f t="shared" si="66"/>
        <v>0</v>
      </c>
      <c r="E295" s="77" t="e">
        <f>INDEX(Lieferanten[L_ID],MATCH(EA_Tabelle!$M295,Lieferanten[Lieferantenbezeichnung],0))</f>
        <v>#N/A</v>
      </c>
      <c r="F295" s="79">
        <f t="shared" si="67"/>
        <v>0</v>
      </c>
      <c r="G295" s="79" t="str">
        <f>IF(EA_Tabelle!$L295="","",(INDEX(BT[Ressort],MATCH(EA_Tabelle!$L295,BT[Bedarfsträger],0))))</f>
        <v/>
      </c>
      <c r="H295" s="80" t="str">
        <f>IF(EA_Tabelle!$L295="","",(INDEX(BT[BT_ID],MATCH(EA_Tabelle!$L295,BT[Bedarfsträger],0))))</f>
        <v/>
      </c>
      <c r="I295" s="82">
        <f t="shared" si="68"/>
        <v>0</v>
      </c>
      <c r="J295" s="82">
        <f t="shared" si="69"/>
        <v>0</v>
      </c>
      <c r="K295" s="83">
        <f t="shared" si="70"/>
        <v>0</v>
      </c>
      <c r="L295" s="44"/>
      <c r="M295" s="46"/>
      <c r="N295" s="208"/>
      <c r="O295" s="44"/>
      <c r="P295" s="43"/>
      <c r="Q295" s="206"/>
      <c r="R295" s="44"/>
      <c r="S295" s="90"/>
      <c r="T295" s="46"/>
      <c r="U295" s="210"/>
      <c r="V295" s="43"/>
      <c r="W295" s="186">
        <f>IFERROR(U295*INDEX(Preisstufen[Netto],MATCH(EA_Tabelle!T295,Preisstufen[Preisstufe],0)),0)</f>
        <v>0</v>
      </c>
      <c r="X295" s="186">
        <f t="shared" si="75"/>
        <v>0</v>
      </c>
      <c r="Y295" s="47"/>
      <c r="Z295" s="211"/>
      <c r="AA295" s="212"/>
      <c r="AB295" s="193">
        <f t="shared" si="71"/>
        <v>0</v>
      </c>
      <c r="AC295" s="211">
        <f t="shared" si="72"/>
        <v>0</v>
      </c>
      <c r="AD295" s="88">
        <v>0.19</v>
      </c>
      <c r="AE295" s="195">
        <f t="shared" si="76"/>
        <v>0</v>
      </c>
      <c r="AF295" s="211">
        <f t="shared" si="77"/>
        <v>0</v>
      </c>
      <c r="AG295" s="50"/>
      <c r="AH295" s="43"/>
      <c r="AI295" s="46"/>
      <c r="AJ295" s="43"/>
      <c r="AK295" s="43"/>
      <c r="AL295" s="46"/>
      <c r="AM295" s="47"/>
      <c r="AN295" s="76">
        <f t="shared" si="73"/>
        <v>0</v>
      </c>
      <c r="AO295" s="76">
        <f t="shared" si="78"/>
        <v>0</v>
      </c>
      <c r="AP295" s="214"/>
      <c r="AQ295" s="76">
        <f t="shared" si="74"/>
        <v>0</v>
      </c>
      <c r="AR295" s="91">
        <f t="shared" si="79"/>
        <v>0</v>
      </c>
      <c r="AS295" s="184">
        <f>IF(EA_Tabelle!$AI295="Ja",EA_Tabelle!$AM295,IF(EA_Tabelle!$Y295&lt;&gt;"",EA_Tabelle!$Y295,EA_Tabelle!$U295))</f>
        <v>0</v>
      </c>
      <c r="AT295" s="76">
        <f>IF(EA_Tabelle!$AI295="Ja",EA_Tabelle!$AN295,IF(EA_Tabelle!$AC295&lt;&gt;0,EA_Tabelle!$AC295,EA_Tabelle!$W295))</f>
        <v>0</v>
      </c>
      <c r="AU295" s="91">
        <f>IF(EA_Tabelle!$AI295="Ja",EA_Tabelle!$AO295,IF(EA_Tabelle!$AF295&lt;&gt;0,EA_Tabelle!$AF295,EA_Tabelle!$X295))</f>
        <v>0</v>
      </c>
    </row>
    <row r="296" spans="1:47" s="81" customFormat="1" ht="25" customHeight="1" x14ac:dyDescent="0.3">
      <c r="A296" s="89" t="str">
        <f t="shared" si="64"/>
        <v>0_276</v>
      </c>
      <c r="B296" s="78">
        <f t="shared" si="65"/>
        <v>0</v>
      </c>
      <c r="C296" s="78">
        <f>IF(EA_Tabelle!$B59="","",COUNTIF($B$20:B295,EA_Tabelle!$B59)+1)</f>
        <v>276</v>
      </c>
      <c r="D296" s="77">
        <f t="shared" si="66"/>
        <v>0</v>
      </c>
      <c r="E296" s="77" t="e">
        <f>INDEX(Lieferanten[L_ID],MATCH(EA_Tabelle!$M296,Lieferanten[Lieferantenbezeichnung],0))</f>
        <v>#N/A</v>
      </c>
      <c r="F296" s="79">
        <f t="shared" si="67"/>
        <v>0</v>
      </c>
      <c r="G296" s="79" t="str">
        <f>IF(EA_Tabelle!$L296="","",(INDEX(BT[Ressort],MATCH(EA_Tabelle!$L296,BT[Bedarfsträger],0))))</f>
        <v/>
      </c>
      <c r="H296" s="80" t="str">
        <f>IF(EA_Tabelle!$L296="","",(INDEX(BT[BT_ID],MATCH(EA_Tabelle!$L296,BT[Bedarfsträger],0))))</f>
        <v/>
      </c>
      <c r="I296" s="82">
        <f t="shared" si="68"/>
        <v>0</v>
      </c>
      <c r="J296" s="82">
        <f t="shared" si="69"/>
        <v>0</v>
      </c>
      <c r="K296" s="83">
        <f t="shared" si="70"/>
        <v>0</v>
      </c>
      <c r="L296" s="44"/>
      <c r="M296" s="46"/>
      <c r="N296" s="208"/>
      <c r="O296" s="44"/>
      <c r="P296" s="43"/>
      <c r="Q296" s="206"/>
      <c r="R296" s="44"/>
      <c r="S296" s="90"/>
      <c r="T296" s="46"/>
      <c r="U296" s="210"/>
      <c r="V296" s="43"/>
      <c r="W296" s="186">
        <f>IFERROR(U296*INDEX(Preisstufen[Netto],MATCH(EA_Tabelle!T296,Preisstufen[Preisstufe],0)),0)</f>
        <v>0</v>
      </c>
      <c r="X296" s="186">
        <f t="shared" si="75"/>
        <v>0</v>
      </c>
      <c r="Y296" s="47"/>
      <c r="Z296" s="211"/>
      <c r="AA296" s="212"/>
      <c r="AB296" s="193">
        <f t="shared" si="71"/>
        <v>0</v>
      </c>
      <c r="AC296" s="211">
        <f t="shared" si="72"/>
        <v>0</v>
      </c>
      <c r="AD296" s="88">
        <v>0.19</v>
      </c>
      <c r="AE296" s="195">
        <f t="shared" si="76"/>
        <v>0</v>
      </c>
      <c r="AF296" s="211">
        <f t="shared" si="77"/>
        <v>0</v>
      </c>
      <c r="AG296" s="50"/>
      <c r="AH296" s="43"/>
      <c r="AI296" s="46"/>
      <c r="AJ296" s="43"/>
      <c r="AK296" s="43"/>
      <c r="AL296" s="46"/>
      <c r="AM296" s="47"/>
      <c r="AN296" s="76">
        <f t="shared" si="73"/>
        <v>0</v>
      </c>
      <c r="AO296" s="76">
        <f t="shared" si="78"/>
        <v>0</v>
      </c>
      <c r="AP296" s="214"/>
      <c r="AQ296" s="76">
        <f t="shared" si="74"/>
        <v>0</v>
      </c>
      <c r="AR296" s="91">
        <f t="shared" si="79"/>
        <v>0</v>
      </c>
      <c r="AS296" s="184">
        <f>IF(EA_Tabelle!$AI296="Ja",EA_Tabelle!$AM296,IF(EA_Tabelle!$Y296&lt;&gt;"",EA_Tabelle!$Y296,EA_Tabelle!$U296))</f>
        <v>0</v>
      </c>
      <c r="AT296" s="76">
        <f>IF(EA_Tabelle!$AI296="Ja",EA_Tabelle!$AN296,IF(EA_Tabelle!$AC296&lt;&gt;0,EA_Tabelle!$AC296,EA_Tabelle!$W296))</f>
        <v>0</v>
      </c>
      <c r="AU296" s="91">
        <f>IF(EA_Tabelle!$AI296="Ja",EA_Tabelle!$AO296,IF(EA_Tabelle!$AF296&lt;&gt;0,EA_Tabelle!$AF296,EA_Tabelle!$X296))</f>
        <v>0</v>
      </c>
    </row>
    <row r="297" spans="1:47" s="81" customFormat="1" ht="25" customHeight="1" x14ac:dyDescent="0.3">
      <c r="A297" s="89" t="str">
        <f t="shared" si="64"/>
        <v>0_277</v>
      </c>
      <c r="B297" s="78">
        <f t="shared" si="65"/>
        <v>0</v>
      </c>
      <c r="C297" s="78">
        <f>IF(EA_Tabelle!$B60="","",COUNTIF($B$20:B296,EA_Tabelle!$B60)+1)</f>
        <v>277</v>
      </c>
      <c r="D297" s="77">
        <f t="shared" si="66"/>
        <v>0</v>
      </c>
      <c r="E297" s="77" t="e">
        <f>INDEX(Lieferanten[L_ID],MATCH(EA_Tabelle!$M297,Lieferanten[Lieferantenbezeichnung],0))</f>
        <v>#N/A</v>
      </c>
      <c r="F297" s="79">
        <f t="shared" si="67"/>
        <v>0</v>
      </c>
      <c r="G297" s="79" t="str">
        <f>IF(EA_Tabelle!$L297="","",(INDEX(BT[Ressort],MATCH(EA_Tabelle!$L297,BT[Bedarfsträger],0))))</f>
        <v/>
      </c>
      <c r="H297" s="80" t="str">
        <f>IF(EA_Tabelle!$L297="","",(INDEX(BT[BT_ID],MATCH(EA_Tabelle!$L297,BT[Bedarfsträger],0))))</f>
        <v/>
      </c>
      <c r="I297" s="82">
        <f t="shared" si="68"/>
        <v>0</v>
      </c>
      <c r="J297" s="82">
        <f t="shared" si="69"/>
        <v>0</v>
      </c>
      <c r="K297" s="83">
        <f t="shared" si="70"/>
        <v>0</v>
      </c>
      <c r="L297" s="44"/>
      <c r="M297" s="46"/>
      <c r="N297" s="208"/>
      <c r="O297" s="44"/>
      <c r="P297" s="43"/>
      <c r="Q297" s="206"/>
      <c r="R297" s="44"/>
      <c r="S297" s="90"/>
      <c r="T297" s="46"/>
      <c r="U297" s="210"/>
      <c r="V297" s="43"/>
      <c r="W297" s="186">
        <f>IFERROR(U297*INDEX(Preisstufen[Netto],MATCH(EA_Tabelle!T297,Preisstufen[Preisstufe],0)),0)</f>
        <v>0</v>
      </c>
      <c r="X297" s="186">
        <f t="shared" si="75"/>
        <v>0</v>
      </c>
      <c r="Y297" s="47"/>
      <c r="Z297" s="211"/>
      <c r="AA297" s="212"/>
      <c r="AB297" s="193">
        <f t="shared" si="71"/>
        <v>0</v>
      </c>
      <c r="AC297" s="211">
        <f t="shared" si="72"/>
        <v>0</v>
      </c>
      <c r="AD297" s="88">
        <v>0.19</v>
      </c>
      <c r="AE297" s="195">
        <f t="shared" si="76"/>
        <v>0</v>
      </c>
      <c r="AF297" s="211">
        <f t="shared" si="77"/>
        <v>0</v>
      </c>
      <c r="AG297" s="50"/>
      <c r="AH297" s="43"/>
      <c r="AI297" s="46"/>
      <c r="AJ297" s="43"/>
      <c r="AK297" s="43"/>
      <c r="AL297" s="46"/>
      <c r="AM297" s="47"/>
      <c r="AN297" s="76">
        <f t="shared" si="73"/>
        <v>0</v>
      </c>
      <c r="AO297" s="76">
        <f t="shared" si="78"/>
        <v>0</v>
      </c>
      <c r="AP297" s="214"/>
      <c r="AQ297" s="76">
        <f t="shared" si="74"/>
        <v>0</v>
      </c>
      <c r="AR297" s="91">
        <f t="shared" si="79"/>
        <v>0</v>
      </c>
      <c r="AS297" s="184">
        <f>IF(EA_Tabelle!$AI297="Ja",EA_Tabelle!$AM297,IF(EA_Tabelle!$Y297&lt;&gt;"",EA_Tabelle!$Y297,EA_Tabelle!$U297))</f>
        <v>0</v>
      </c>
      <c r="AT297" s="76">
        <f>IF(EA_Tabelle!$AI297="Ja",EA_Tabelle!$AN297,IF(EA_Tabelle!$AC297&lt;&gt;0,EA_Tabelle!$AC297,EA_Tabelle!$W297))</f>
        <v>0</v>
      </c>
      <c r="AU297" s="91">
        <f>IF(EA_Tabelle!$AI297="Ja",EA_Tabelle!$AO297,IF(EA_Tabelle!$AF297&lt;&gt;0,EA_Tabelle!$AF297,EA_Tabelle!$X297))</f>
        <v>0</v>
      </c>
    </row>
    <row r="298" spans="1:47" s="81" customFormat="1" ht="25" customHeight="1" x14ac:dyDescent="0.3">
      <c r="A298" s="89" t="str">
        <f t="shared" si="64"/>
        <v>0_278</v>
      </c>
      <c r="B298" s="78">
        <f t="shared" si="65"/>
        <v>0</v>
      </c>
      <c r="C298" s="78">
        <f>IF(EA_Tabelle!$B61="","",COUNTIF($B$20:B297,EA_Tabelle!$B61)+1)</f>
        <v>278</v>
      </c>
      <c r="D298" s="77">
        <f t="shared" si="66"/>
        <v>0</v>
      </c>
      <c r="E298" s="77" t="e">
        <f>INDEX(Lieferanten[L_ID],MATCH(EA_Tabelle!$M298,Lieferanten[Lieferantenbezeichnung],0))</f>
        <v>#N/A</v>
      </c>
      <c r="F298" s="79">
        <f t="shared" si="67"/>
        <v>0</v>
      </c>
      <c r="G298" s="79" t="str">
        <f>IF(EA_Tabelle!$L298="","",(INDEX(BT[Ressort],MATCH(EA_Tabelle!$L298,BT[Bedarfsträger],0))))</f>
        <v/>
      </c>
      <c r="H298" s="80" t="str">
        <f>IF(EA_Tabelle!$L298="","",(INDEX(BT[BT_ID],MATCH(EA_Tabelle!$L298,BT[Bedarfsträger],0))))</f>
        <v/>
      </c>
      <c r="I298" s="82">
        <f t="shared" si="68"/>
        <v>0</v>
      </c>
      <c r="J298" s="82">
        <f t="shared" si="69"/>
        <v>0</v>
      </c>
      <c r="K298" s="83">
        <f t="shared" si="70"/>
        <v>0</v>
      </c>
      <c r="L298" s="44"/>
      <c r="M298" s="46"/>
      <c r="N298" s="208"/>
      <c r="O298" s="44"/>
      <c r="P298" s="43"/>
      <c r="Q298" s="206"/>
      <c r="R298" s="44"/>
      <c r="S298" s="90"/>
      <c r="T298" s="46"/>
      <c r="U298" s="210"/>
      <c r="V298" s="43"/>
      <c r="W298" s="186">
        <f>IFERROR(U298*INDEX(Preisstufen[Netto],MATCH(EA_Tabelle!T298,Preisstufen[Preisstufe],0)),0)</f>
        <v>0</v>
      </c>
      <c r="X298" s="186">
        <f t="shared" si="75"/>
        <v>0</v>
      </c>
      <c r="Y298" s="47"/>
      <c r="Z298" s="211"/>
      <c r="AA298" s="212"/>
      <c r="AB298" s="193">
        <f t="shared" si="71"/>
        <v>0</v>
      </c>
      <c r="AC298" s="211">
        <f t="shared" si="72"/>
        <v>0</v>
      </c>
      <c r="AD298" s="88">
        <v>0.19</v>
      </c>
      <c r="AE298" s="195">
        <f t="shared" si="76"/>
        <v>0</v>
      </c>
      <c r="AF298" s="211">
        <f t="shared" si="77"/>
        <v>0</v>
      </c>
      <c r="AG298" s="50"/>
      <c r="AH298" s="43"/>
      <c r="AI298" s="46"/>
      <c r="AJ298" s="43"/>
      <c r="AK298" s="43"/>
      <c r="AL298" s="46"/>
      <c r="AM298" s="47"/>
      <c r="AN298" s="76">
        <f t="shared" si="73"/>
        <v>0</v>
      </c>
      <c r="AO298" s="76">
        <f t="shared" si="78"/>
        <v>0</v>
      </c>
      <c r="AP298" s="214"/>
      <c r="AQ298" s="76">
        <f t="shared" si="74"/>
        <v>0</v>
      </c>
      <c r="AR298" s="91">
        <f t="shared" si="79"/>
        <v>0</v>
      </c>
      <c r="AS298" s="184">
        <f>IF(EA_Tabelle!$AI298="Ja",EA_Tabelle!$AM298,IF(EA_Tabelle!$Y298&lt;&gt;"",EA_Tabelle!$Y298,EA_Tabelle!$U298))</f>
        <v>0</v>
      </c>
      <c r="AT298" s="76">
        <f>IF(EA_Tabelle!$AI298="Ja",EA_Tabelle!$AN298,IF(EA_Tabelle!$AC298&lt;&gt;0,EA_Tabelle!$AC298,EA_Tabelle!$W298))</f>
        <v>0</v>
      </c>
      <c r="AU298" s="91">
        <f>IF(EA_Tabelle!$AI298="Ja",EA_Tabelle!$AO298,IF(EA_Tabelle!$AF298&lt;&gt;0,EA_Tabelle!$AF298,EA_Tabelle!$X298))</f>
        <v>0</v>
      </c>
    </row>
    <row r="299" spans="1:47" s="81" customFormat="1" ht="25" customHeight="1" x14ac:dyDescent="0.3">
      <c r="A299" s="89" t="str">
        <f t="shared" si="64"/>
        <v>0_279</v>
      </c>
      <c r="B299" s="78">
        <f t="shared" si="65"/>
        <v>0</v>
      </c>
      <c r="C299" s="78">
        <f>IF(EA_Tabelle!$B62="","",COUNTIF($B$20:B298,EA_Tabelle!$B62)+1)</f>
        <v>279</v>
      </c>
      <c r="D299" s="77">
        <f t="shared" si="66"/>
        <v>0</v>
      </c>
      <c r="E299" s="77" t="e">
        <f>INDEX(Lieferanten[L_ID],MATCH(EA_Tabelle!$M299,Lieferanten[Lieferantenbezeichnung],0))</f>
        <v>#N/A</v>
      </c>
      <c r="F299" s="79">
        <f t="shared" si="67"/>
        <v>0</v>
      </c>
      <c r="G299" s="79" t="str">
        <f>IF(EA_Tabelle!$L299="","",(INDEX(BT[Ressort],MATCH(EA_Tabelle!$L299,BT[Bedarfsträger],0))))</f>
        <v/>
      </c>
      <c r="H299" s="80" t="str">
        <f>IF(EA_Tabelle!$L299="","",(INDEX(BT[BT_ID],MATCH(EA_Tabelle!$L299,BT[Bedarfsträger],0))))</f>
        <v/>
      </c>
      <c r="I299" s="82">
        <f t="shared" si="68"/>
        <v>0</v>
      </c>
      <c r="J299" s="82">
        <f t="shared" si="69"/>
        <v>0</v>
      </c>
      <c r="K299" s="83">
        <f t="shared" si="70"/>
        <v>0</v>
      </c>
      <c r="L299" s="44"/>
      <c r="M299" s="46"/>
      <c r="N299" s="208"/>
      <c r="O299" s="44"/>
      <c r="P299" s="43"/>
      <c r="Q299" s="206"/>
      <c r="R299" s="44"/>
      <c r="S299" s="90"/>
      <c r="T299" s="46"/>
      <c r="U299" s="210"/>
      <c r="V299" s="43"/>
      <c r="W299" s="186">
        <f>IFERROR(U299*INDEX(Preisstufen[Netto],MATCH(EA_Tabelle!T299,Preisstufen[Preisstufe],0)),0)</f>
        <v>0</v>
      </c>
      <c r="X299" s="186">
        <f t="shared" si="75"/>
        <v>0</v>
      </c>
      <c r="Y299" s="47"/>
      <c r="Z299" s="211"/>
      <c r="AA299" s="212"/>
      <c r="AB299" s="193">
        <f t="shared" si="71"/>
        <v>0</v>
      </c>
      <c r="AC299" s="211">
        <f t="shared" si="72"/>
        <v>0</v>
      </c>
      <c r="AD299" s="88">
        <v>0.19</v>
      </c>
      <c r="AE299" s="195">
        <f t="shared" si="76"/>
        <v>0</v>
      </c>
      <c r="AF299" s="211">
        <f t="shared" si="77"/>
        <v>0</v>
      </c>
      <c r="AG299" s="50"/>
      <c r="AH299" s="43"/>
      <c r="AI299" s="46"/>
      <c r="AJ299" s="43"/>
      <c r="AK299" s="43"/>
      <c r="AL299" s="46"/>
      <c r="AM299" s="47"/>
      <c r="AN299" s="76">
        <f t="shared" si="73"/>
        <v>0</v>
      </c>
      <c r="AO299" s="76">
        <f t="shared" si="78"/>
        <v>0</v>
      </c>
      <c r="AP299" s="214"/>
      <c r="AQ299" s="76">
        <f t="shared" si="74"/>
        <v>0</v>
      </c>
      <c r="AR299" s="91">
        <f t="shared" si="79"/>
        <v>0</v>
      </c>
      <c r="AS299" s="184">
        <f>IF(EA_Tabelle!$AI299="Ja",EA_Tabelle!$AM299,IF(EA_Tabelle!$Y299&lt;&gt;"",EA_Tabelle!$Y299,EA_Tabelle!$U299))</f>
        <v>0</v>
      </c>
      <c r="AT299" s="76">
        <f>IF(EA_Tabelle!$AI299="Ja",EA_Tabelle!$AN299,IF(EA_Tabelle!$AC299&lt;&gt;0,EA_Tabelle!$AC299,EA_Tabelle!$W299))</f>
        <v>0</v>
      </c>
      <c r="AU299" s="91">
        <f>IF(EA_Tabelle!$AI299="Ja",EA_Tabelle!$AO299,IF(EA_Tabelle!$AF299&lt;&gt;0,EA_Tabelle!$AF299,EA_Tabelle!$X299))</f>
        <v>0</v>
      </c>
    </row>
    <row r="300" spans="1:47" s="81" customFormat="1" ht="25" customHeight="1" x14ac:dyDescent="0.3">
      <c r="A300" s="89" t="str">
        <f t="shared" si="64"/>
        <v>0_280</v>
      </c>
      <c r="B300" s="78">
        <f t="shared" si="65"/>
        <v>0</v>
      </c>
      <c r="C300" s="78">
        <f>IF(EA_Tabelle!$B63="","",COUNTIF($B$20:B299,EA_Tabelle!$B63)+1)</f>
        <v>280</v>
      </c>
      <c r="D300" s="77">
        <f t="shared" si="66"/>
        <v>0</v>
      </c>
      <c r="E300" s="77" t="e">
        <f>INDEX(Lieferanten[L_ID],MATCH(EA_Tabelle!$M300,Lieferanten[Lieferantenbezeichnung],0))</f>
        <v>#N/A</v>
      </c>
      <c r="F300" s="79">
        <f t="shared" si="67"/>
        <v>0</v>
      </c>
      <c r="G300" s="79" t="str">
        <f>IF(EA_Tabelle!$L300="","",(INDEX(BT[Ressort],MATCH(EA_Tabelle!$L300,BT[Bedarfsträger],0))))</f>
        <v/>
      </c>
      <c r="H300" s="80" t="str">
        <f>IF(EA_Tabelle!$L300="","",(INDEX(BT[BT_ID],MATCH(EA_Tabelle!$L300,BT[Bedarfsträger],0))))</f>
        <v/>
      </c>
      <c r="I300" s="82">
        <f t="shared" si="68"/>
        <v>0</v>
      </c>
      <c r="J300" s="82">
        <f t="shared" si="69"/>
        <v>0</v>
      </c>
      <c r="K300" s="83">
        <f t="shared" si="70"/>
        <v>0</v>
      </c>
      <c r="L300" s="44"/>
      <c r="M300" s="46"/>
      <c r="N300" s="208"/>
      <c r="O300" s="44"/>
      <c r="P300" s="43"/>
      <c r="Q300" s="206"/>
      <c r="R300" s="44"/>
      <c r="S300" s="90"/>
      <c r="T300" s="46"/>
      <c r="U300" s="210"/>
      <c r="V300" s="43"/>
      <c r="W300" s="186">
        <f>IFERROR(U300*INDEX(Preisstufen[Netto],MATCH(EA_Tabelle!T300,Preisstufen[Preisstufe],0)),0)</f>
        <v>0</v>
      </c>
      <c r="X300" s="186">
        <f t="shared" si="75"/>
        <v>0</v>
      </c>
      <c r="Y300" s="47"/>
      <c r="Z300" s="211"/>
      <c r="AA300" s="212"/>
      <c r="AB300" s="193">
        <f t="shared" si="71"/>
        <v>0</v>
      </c>
      <c r="AC300" s="211">
        <f t="shared" si="72"/>
        <v>0</v>
      </c>
      <c r="AD300" s="88">
        <v>0.19</v>
      </c>
      <c r="AE300" s="195">
        <f t="shared" si="76"/>
        <v>0</v>
      </c>
      <c r="AF300" s="211">
        <f t="shared" si="77"/>
        <v>0</v>
      </c>
      <c r="AG300" s="50"/>
      <c r="AH300" s="43"/>
      <c r="AI300" s="46"/>
      <c r="AJ300" s="43"/>
      <c r="AK300" s="43"/>
      <c r="AL300" s="46"/>
      <c r="AM300" s="47"/>
      <c r="AN300" s="76">
        <f t="shared" si="73"/>
        <v>0</v>
      </c>
      <c r="AO300" s="76">
        <f t="shared" si="78"/>
        <v>0</v>
      </c>
      <c r="AP300" s="214"/>
      <c r="AQ300" s="76">
        <f t="shared" si="74"/>
        <v>0</v>
      </c>
      <c r="AR300" s="91">
        <f t="shared" si="79"/>
        <v>0</v>
      </c>
      <c r="AS300" s="184">
        <f>IF(EA_Tabelle!$AI300="Ja",EA_Tabelle!$AM300,IF(EA_Tabelle!$Y300&lt;&gt;"",EA_Tabelle!$Y300,EA_Tabelle!$U300))</f>
        <v>0</v>
      </c>
      <c r="AT300" s="76">
        <f>IF(EA_Tabelle!$AI300="Ja",EA_Tabelle!$AN300,IF(EA_Tabelle!$AC300&lt;&gt;0,EA_Tabelle!$AC300,EA_Tabelle!$W300))</f>
        <v>0</v>
      </c>
      <c r="AU300" s="91">
        <f>IF(EA_Tabelle!$AI300="Ja",EA_Tabelle!$AO300,IF(EA_Tabelle!$AF300&lt;&gt;0,EA_Tabelle!$AF300,EA_Tabelle!$X300))</f>
        <v>0</v>
      </c>
    </row>
    <row r="301" spans="1:47" s="81" customFormat="1" ht="25" customHeight="1" x14ac:dyDescent="0.3">
      <c r="A301" s="89" t="str">
        <f t="shared" si="64"/>
        <v>0_281</v>
      </c>
      <c r="B301" s="78">
        <f t="shared" si="65"/>
        <v>0</v>
      </c>
      <c r="C301" s="78">
        <f>IF(EA_Tabelle!$B64="","",COUNTIF($B$20:B300,EA_Tabelle!$B64)+1)</f>
        <v>281</v>
      </c>
      <c r="D301" s="77">
        <f t="shared" si="66"/>
        <v>0</v>
      </c>
      <c r="E301" s="77" t="e">
        <f>INDEX(Lieferanten[L_ID],MATCH(EA_Tabelle!$M301,Lieferanten[Lieferantenbezeichnung],0))</f>
        <v>#N/A</v>
      </c>
      <c r="F301" s="79">
        <f t="shared" si="67"/>
        <v>0</v>
      </c>
      <c r="G301" s="79" t="str">
        <f>IF(EA_Tabelle!$L301="","",(INDEX(BT[Ressort],MATCH(EA_Tabelle!$L301,BT[Bedarfsträger],0))))</f>
        <v/>
      </c>
      <c r="H301" s="80" t="str">
        <f>IF(EA_Tabelle!$L301="","",(INDEX(BT[BT_ID],MATCH(EA_Tabelle!$L301,BT[Bedarfsträger],0))))</f>
        <v/>
      </c>
      <c r="I301" s="82">
        <f t="shared" si="68"/>
        <v>0</v>
      </c>
      <c r="J301" s="82">
        <f t="shared" si="69"/>
        <v>0</v>
      </c>
      <c r="K301" s="83">
        <f t="shared" si="70"/>
        <v>0</v>
      </c>
      <c r="L301" s="44"/>
      <c r="M301" s="46"/>
      <c r="N301" s="208"/>
      <c r="O301" s="44"/>
      <c r="P301" s="43"/>
      <c r="Q301" s="206"/>
      <c r="R301" s="44"/>
      <c r="S301" s="90"/>
      <c r="T301" s="46"/>
      <c r="U301" s="210"/>
      <c r="V301" s="43"/>
      <c r="W301" s="186">
        <f>IFERROR(U301*INDEX(Preisstufen[Netto],MATCH(EA_Tabelle!T301,Preisstufen[Preisstufe],0)),0)</f>
        <v>0</v>
      </c>
      <c r="X301" s="186">
        <f t="shared" si="75"/>
        <v>0</v>
      </c>
      <c r="Y301" s="47"/>
      <c r="Z301" s="211"/>
      <c r="AA301" s="212"/>
      <c r="AB301" s="193">
        <f t="shared" si="71"/>
        <v>0</v>
      </c>
      <c r="AC301" s="211">
        <f t="shared" si="72"/>
        <v>0</v>
      </c>
      <c r="AD301" s="88">
        <v>0.19</v>
      </c>
      <c r="AE301" s="195">
        <f t="shared" si="76"/>
        <v>0</v>
      </c>
      <c r="AF301" s="211">
        <f t="shared" si="77"/>
        <v>0</v>
      </c>
      <c r="AG301" s="50"/>
      <c r="AH301" s="43"/>
      <c r="AI301" s="46"/>
      <c r="AJ301" s="43"/>
      <c r="AK301" s="43"/>
      <c r="AL301" s="46"/>
      <c r="AM301" s="47"/>
      <c r="AN301" s="76">
        <f t="shared" si="73"/>
        <v>0</v>
      </c>
      <c r="AO301" s="76">
        <f t="shared" si="78"/>
        <v>0</v>
      </c>
      <c r="AP301" s="214"/>
      <c r="AQ301" s="76">
        <f t="shared" si="74"/>
        <v>0</v>
      </c>
      <c r="AR301" s="91">
        <f t="shared" si="79"/>
        <v>0</v>
      </c>
      <c r="AS301" s="184">
        <f>IF(EA_Tabelle!$AI301="Ja",EA_Tabelle!$AM301,IF(EA_Tabelle!$Y301&lt;&gt;"",EA_Tabelle!$Y301,EA_Tabelle!$U301))</f>
        <v>0</v>
      </c>
      <c r="AT301" s="76">
        <f>IF(EA_Tabelle!$AI301="Ja",EA_Tabelle!$AN301,IF(EA_Tabelle!$AC301&lt;&gt;0,EA_Tabelle!$AC301,EA_Tabelle!$W301))</f>
        <v>0</v>
      </c>
      <c r="AU301" s="91">
        <f>IF(EA_Tabelle!$AI301="Ja",EA_Tabelle!$AO301,IF(EA_Tabelle!$AF301&lt;&gt;0,EA_Tabelle!$AF301,EA_Tabelle!$X301))</f>
        <v>0</v>
      </c>
    </row>
    <row r="302" spans="1:47" s="81" customFormat="1" ht="25" customHeight="1" x14ac:dyDescent="0.3">
      <c r="A302" s="89" t="str">
        <f t="shared" si="64"/>
        <v>0_282</v>
      </c>
      <c r="B302" s="78">
        <f t="shared" si="65"/>
        <v>0</v>
      </c>
      <c r="C302" s="78">
        <f>IF(EA_Tabelle!$B65="","",COUNTIF($B$20:B301,EA_Tabelle!$B65)+1)</f>
        <v>282</v>
      </c>
      <c r="D302" s="77">
        <f t="shared" si="66"/>
        <v>0</v>
      </c>
      <c r="E302" s="77" t="e">
        <f>INDEX(Lieferanten[L_ID],MATCH(EA_Tabelle!$M302,Lieferanten[Lieferantenbezeichnung],0))</f>
        <v>#N/A</v>
      </c>
      <c r="F302" s="79">
        <f t="shared" si="67"/>
        <v>0</v>
      </c>
      <c r="G302" s="79" t="str">
        <f>IF(EA_Tabelle!$L302="","",(INDEX(BT[Ressort],MATCH(EA_Tabelle!$L302,BT[Bedarfsträger],0))))</f>
        <v/>
      </c>
      <c r="H302" s="80" t="str">
        <f>IF(EA_Tabelle!$L302="","",(INDEX(BT[BT_ID],MATCH(EA_Tabelle!$L302,BT[Bedarfsträger],0))))</f>
        <v/>
      </c>
      <c r="I302" s="82">
        <f t="shared" si="68"/>
        <v>0</v>
      </c>
      <c r="J302" s="82">
        <f t="shared" si="69"/>
        <v>0</v>
      </c>
      <c r="K302" s="83">
        <f t="shared" si="70"/>
        <v>0</v>
      </c>
      <c r="L302" s="44"/>
      <c r="M302" s="46"/>
      <c r="N302" s="208"/>
      <c r="O302" s="44"/>
      <c r="P302" s="43"/>
      <c r="Q302" s="206"/>
      <c r="R302" s="44"/>
      <c r="S302" s="90"/>
      <c r="T302" s="46"/>
      <c r="U302" s="210"/>
      <c r="V302" s="43"/>
      <c r="W302" s="186">
        <f>IFERROR(U302*INDEX(Preisstufen[Netto],MATCH(EA_Tabelle!T302,Preisstufen[Preisstufe],0)),0)</f>
        <v>0</v>
      </c>
      <c r="X302" s="186">
        <f t="shared" si="75"/>
        <v>0</v>
      </c>
      <c r="Y302" s="47"/>
      <c r="Z302" s="211"/>
      <c r="AA302" s="212"/>
      <c r="AB302" s="193">
        <f t="shared" si="71"/>
        <v>0</v>
      </c>
      <c r="AC302" s="211">
        <f t="shared" si="72"/>
        <v>0</v>
      </c>
      <c r="AD302" s="88">
        <v>0.19</v>
      </c>
      <c r="AE302" s="195">
        <f t="shared" si="76"/>
        <v>0</v>
      </c>
      <c r="AF302" s="211">
        <f t="shared" si="77"/>
        <v>0</v>
      </c>
      <c r="AG302" s="50"/>
      <c r="AH302" s="43"/>
      <c r="AI302" s="46"/>
      <c r="AJ302" s="43"/>
      <c r="AK302" s="43"/>
      <c r="AL302" s="46"/>
      <c r="AM302" s="47"/>
      <c r="AN302" s="76">
        <f t="shared" si="73"/>
        <v>0</v>
      </c>
      <c r="AO302" s="76">
        <f t="shared" si="78"/>
        <v>0</v>
      </c>
      <c r="AP302" s="214"/>
      <c r="AQ302" s="76">
        <f t="shared" si="74"/>
        <v>0</v>
      </c>
      <c r="AR302" s="91">
        <f t="shared" si="79"/>
        <v>0</v>
      </c>
      <c r="AS302" s="184">
        <f>IF(EA_Tabelle!$AI302="Ja",EA_Tabelle!$AM302,IF(EA_Tabelle!$Y302&lt;&gt;"",EA_Tabelle!$Y302,EA_Tabelle!$U302))</f>
        <v>0</v>
      </c>
      <c r="AT302" s="76">
        <f>IF(EA_Tabelle!$AI302="Ja",EA_Tabelle!$AN302,IF(EA_Tabelle!$AC302&lt;&gt;0,EA_Tabelle!$AC302,EA_Tabelle!$W302))</f>
        <v>0</v>
      </c>
      <c r="AU302" s="91">
        <f>IF(EA_Tabelle!$AI302="Ja",EA_Tabelle!$AO302,IF(EA_Tabelle!$AF302&lt;&gt;0,EA_Tabelle!$AF302,EA_Tabelle!$X302))</f>
        <v>0</v>
      </c>
    </row>
    <row r="303" spans="1:47" s="81" customFormat="1" ht="25" customHeight="1" x14ac:dyDescent="0.3">
      <c r="A303" s="89" t="str">
        <f t="shared" si="64"/>
        <v>0_283</v>
      </c>
      <c r="B303" s="78">
        <f t="shared" si="65"/>
        <v>0</v>
      </c>
      <c r="C303" s="78">
        <f>IF(EA_Tabelle!$B66="","",COUNTIF($B$20:B302,EA_Tabelle!$B66)+1)</f>
        <v>283</v>
      </c>
      <c r="D303" s="77">
        <f t="shared" si="66"/>
        <v>0</v>
      </c>
      <c r="E303" s="77" t="e">
        <f>INDEX(Lieferanten[L_ID],MATCH(EA_Tabelle!$M303,Lieferanten[Lieferantenbezeichnung],0))</f>
        <v>#N/A</v>
      </c>
      <c r="F303" s="79">
        <f t="shared" si="67"/>
        <v>0</v>
      </c>
      <c r="G303" s="79" t="str">
        <f>IF(EA_Tabelle!$L303="","",(INDEX(BT[Ressort],MATCH(EA_Tabelle!$L303,BT[Bedarfsträger],0))))</f>
        <v/>
      </c>
      <c r="H303" s="80" t="str">
        <f>IF(EA_Tabelle!$L303="","",(INDEX(BT[BT_ID],MATCH(EA_Tabelle!$L303,BT[Bedarfsträger],0))))</f>
        <v/>
      </c>
      <c r="I303" s="82">
        <f t="shared" si="68"/>
        <v>0</v>
      </c>
      <c r="J303" s="82">
        <f t="shared" si="69"/>
        <v>0</v>
      </c>
      <c r="K303" s="83">
        <f t="shared" si="70"/>
        <v>0</v>
      </c>
      <c r="L303" s="44"/>
      <c r="M303" s="46"/>
      <c r="N303" s="208"/>
      <c r="O303" s="44"/>
      <c r="P303" s="43"/>
      <c r="Q303" s="206"/>
      <c r="R303" s="44"/>
      <c r="S303" s="90"/>
      <c r="T303" s="46"/>
      <c r="U303" s="210"/>
      <c r="V303" s="43"/>
      <c r="W303" s="186">
        <f>IFERROR(U303*INDEX(Preisstufen[Netto],MATCH(EA_Tabelle!T303,Preisstufen[Preisstufe],0)),0)</f>
        <v>0</v>
      </c>
      <c r="X303" s="186">
        <f t="shared" si="75"/>
        <v>0</v>
      </c>
      <c r="Y303" s="47"/>
      <c r="Z303" s="211"/>
      <c r="AA303" s="212"/>
      <c r="AB303" s="193">
        <f t="shared" si="71"/>
        <v>0</v>
      </c>
      <c r="AC303" s="211">
        <f t="shared" si="72"/>
        <v>0</v>
      </c>
      <c r="AD303" s="88">
        <v>0.19</v>
      </c>
      <c r="AE303" s="195">
        <f t="shared" si="76"/>
        <v>0</v>
      </c>
      <c r="AF303" s="211">
        <f t="shared" si="77"/>
        <v>0</v>
      </c>
      <c r="AG303" s="50"/>
      <c r="AH303" s="43"/>
      <c r="AI303" s="46"/>
      <c r="AJ303" s="43"/>
      <c r="AK303" s="43"/>
      <c r="AL303" s="46"/>
      <c r="AM303" s="47"/>
      <c r="AN303" s="76">
        <f t="shared" si="73"/>
        <v>0</v>
      </c>
      <c r="AO303" s="76">
        <f t="shared" si="78"/>
        <v>0</v>
      </c>
      <c r="AP303" s="214"/>
      <c r="AQ303" s="76">
        <f t="shared" si="74"/>
        <v>0</v>
      </c>
      <c r="AR303" s="91">
        <f t="shared" si="79"/>
        <v>0</v>
      </c>
      <c r="AS303" s="184">
        <f>IF(EA_Tabelle!$AI303="Ja",EA_Tabelle!$AM303,IF(EA_Tabelle!$Y303&lt;&gt;"",EA_Tabelle!$Y303,EA_Tabelle!$U303))</f>
        <v>0</v>
      </c>
      <c r="AT303" s="76">
        <f>IF(EA_Tabelle!$AI303="Ja",EA_Tabelle!$AN303,IF(EA_Tabelle!$AC303&lt;&gt;0,EA_Tabelle!$AC303,EA_Tabelle!$W303))</f>
        <v>0</v>
      </c>
      <c r="AU303" s="91">
        <f>IF(EA_Tabelle!$AI303="Ja",EA_Tabelle!$AO303,IF(EA_Tabelle!$AF303&lt;&gt;0,EA_Tabelle!$AF303,EA_Tabelle!$X303))</f>
        <v>0</v>
      </c>
    </row>
    <row r="304" spans="1:47" s="81" customFormat="1" ht="25" customHeight="1" x14ac:dyDescent="0.3">
      <c r="A304" s="89" t="str">
        <f t="shared" si="64"/>
        <v>0_284</v>
      </c>
      <c r="B304" s="78">
        <f t="shared" si="65"/>
        <v>0</v>
      </c>
      <c r="C304" s="78">
        <f>IF(EA_Tabelle!$B67="","",COUNTIF($B$20:B303,EA_Tabelle!$B67)+1)</f>
        <v>284</v>
      </c>
      <c r="D304" s="77">
        <f t="shared" si="66"/>
        <v>0</v>
      </c>
      <c r="E304" s="77" t="e">
        <f>INDEX(Lieferanten[L_ID],MATCH(EA_Tabelle!$M304,Lieferanten[Lieferantenbezeichnung],0))</f>
        <v>#N/A</v>
      </c>
      <c r="F304" s="79">
        <f t="shared" si="67"/>
        <v>0</v>
      </c>
      <c r="G304" s="79" t="str">
        <f>IF(EA_Tabelle!$L304="","",(INDEX(BT[Ressort],MATCH(EA_Tabelle!$L304,BT[Bedarfsträger],0))))</f>
        <v/>
      </c>
      <c r="H304" s="80" t="str">
        <f>IF(EA_Tabelle!$L304="","",(INDEX(BT[BT_ID],MATCH(EA_Tabelle!$L304,BT[Bedarfsträger],0))))</f>
        <v/>
      </c>
      <c r="I304" s="82">
        <f t="shared" si="68"/>
        <v>0</v>
      </c>
      <c r="J304" s="82">
        <f t="shared" si="69"/>
        <v>0</v>
      </c>
      <c r="K304" s="83">
        <f t="shared" si="70"/>
        <v>0</v>
      </c>
      <c r="L304" s="44"/>
      <c r="M304" s="46"/>
      <c r="N304" s="208"/>
      <c r="O304" s="44"/>
      <c r="P304" s="43"/>
      <c r="Q304" s="206"/>
      <c r="R304" s="44"/>
      <c r="S304" s="90"/>
      <c r="T304" s="46"/>
      <c r="U304" s="210"/>
      <c r="V304" s="43"/>
      <c r="W304" s="186">
        <f>IFERROR(U304*INDEX(Preisstufen[Netto],MATCH(EA_Tabelle!T304,Preisstufen[Preisstufe],0)),0)</f>
        <v>0</v>
      </c>
      <c r="X304" s="186">
        <f t="shared" si="75"/>
        <v>0</v>
      </c>
      <c r="Y304" s="47"/>
      <c r="Z304" s="211"/>
      <c r="AA304" s="212"/>
      <c r="AB304" s="193">
        <f t="shared" si="71"/>
        <v>0</v>
      </c>
      <c r="AC304" s="211">
        <f t="shared" si="72"/>
        <v>0</v>
      </c>
      <c r="AD304" s="88">
        <v>0.19</v>
      </c>
      <c r="AE304" s="195">
        <f t="shared" si="76"/>
        <v>0</v>
      </c>
      <c r="AF304" s="211">
        <f t="shared" si="77"/>
        <v>0</v>
      </c>
      <c r="AG304" s="50"/>
      <c r="AH304" s="43"/>
      <c r="AI304" s="46"/>
      <c r="AJ304" s="43"/>
      <c r="AK304" s="43"/>
      <c r="AL304" s="46"/>
      <c r="AM304" s="47"/>
      <c r="AN304" s="76">
        <f t="shared" si="73"/>
        <v>0</v>
      </c>
      <c r="AO304" s="76">
        <f t="shared" si="78"/>
        <v>0</v>
      </c>
      <c r="AP304" s="214"/>
      <c r="AQ304" s="76">
        <f t="shared" si="74"/>
        <v>0</v>
      </c>
      <c r="AR304" s="91">
        <f t="shared" si="79"/>
        <v>0</v>
      </c>
      <c r="AS304" s="184">
        <f>IF(EA_Tabelle!$AI304="Ja",EA_Tabelle!$AM304,IF(EA_Tabelle!$Y304&lt;&gt;"",EA_Tabelle!$Y304,EA_Tabelle!$U304))</f>
        <v>0</v>
      </c>
      <c r="AT304" s="76">
        <f>IF(EA_Tabelle!$AI304="Ja",EA_Tabelle!$AN304,IF(EA_Tabelle!$AC304&lt;&gt;0,EA_Tabelle!$AC304,EA_Tabelle!$W304))</f>
        <v>0</v>
      </c>
      <c r="AU304" s="91">
        <f>IF(EA_Tabelle!$AI304="Ja",EA_Tabelle!$AO304,IF(EA_Tabelle!$AF304&lt;&gt;0,EA_Tabelle!$AF304,EA_Tabelle!$X304))</f>
        <v>0</v>
      </c>
    </row>
    <row r="305" spans="1:47" s="81" customFormat="1" ht="25" customHeight="1" x14ac:dyDescent="0.3">
      <c r="A305" s="89" t="str">
        <f t="shared" si="64"/>
        <v>0_285</v>
      </c>
      <c r="B305" s="78">
        <f t="shared" si="65"/>
        <v>0</v>
      </c>
      <c r="C305" s="78">
        <f>IF(EA_Tabelle!$B68="","",COUNTIF($B$20:B304,EA_Tabelle!$B68)+1)</f>
        <v>285</v>
      </c>
      <c r="D305" s="77">
        <f t="shared" si="66"/>
        <v>0</v>
      </c>
      <c r="E305" s="77" t="e">
        <f>INDEX(Lieferanten[L_ID],MATCH(EA_Tabelle!$M305,Lieferanten[Lieferantenbezeichnung],0))</f>
        <v>#N/A</v>
      </c>
      <c r="F305" s="79">
        <f t="shared" si="67"/>
        <v>0</v>
      </c>
      <c r="G305" s="79" t="str">
        <f>IF(EA_Tabelle!$L305="","",(INDEX(BT[Ressort],MATCH(EA_Tabelle!$L305,BT[Bedarfsträger],0))))</f>
        <v/>
      </c>
      <c r="H305" s="80" t="str">
        <f>IF(EA_Tabelle!$L305="","",(INDEX(BT[BT_ID],MATCH(EA_Tabelle!$L305,BT[Bedarfsträger],0))))</f>
        <v/>
      </c>
      <c r="I305" s="82">
        <f t="shared" si="68"/>
        <v>0</v>
      </c>
      <c r="J305" s="82">
        <f t="shared" si="69"/>
        <v>0</v>
      </c>
      <c r="K305" s="83">
        <f t="shared" si="70"/>
        <v>0</v>
      </c>
      <c r="L305" s="44"/>
      <c r="M305" s="46"/>
      <c r="N305" s="208"/>
      <c r="O305" s="44"/>
      <c r="P305" s="43"/>
      <c r="Q305" s="206"/>
      <c r="R305" s="44"/>
      <c r="S305" s="90"/>
      <c r="T305" s="46"/>
      <c r="U305" s="210"/>
      <c r="V305" s="43"/>
      <c r="W305" s="186">
        <f>IFERROR(U305*INDEX(Preisstufen[Netto],MATCH(EA_Tabelle!T305,Preisstufen[Preisstufe],0)),0)</f>
        <v>0</v>
      </c>
      <c r="X305" s="186">
        <f t="shared" si="75"/>
        <v>0</v>
      </c>
      <c r="Y305" s="47"/>
      <c r="Z305" s="211"/>
      <c r="AA305" s="212"/>
      <c r="AB305" s="193">
        <f t="shared" si="71"/>
        <v>0</v>
      </c>
      <c r="AC305" s="211">
        <f t="shared" si="72"/>
        <v>0</v>
      </c>
      <c r="AD305" s="88">
        <v>0.19</v>
      </c>
      <c r="AE305" s="195">
        <f t="shared" si="76"/>
        <v>0</v>
      </c>
      <c r="AF305" s="211">
        <f t="shared" si="77"/>
        <v>0</v>
      </c>
      <c r="AG305" s="50"/>
      <c r="AH305" s="43"/>
      <c r="AI305" s="46"/>
      <c r="AJ305" s="43"/>
      <c r="AK305" s="43"/>
      <c r="AL305" s="46"/>
      <c r="AM305" s="47"/>
      <c r="AN305" s="76">
        <f t="shared" si="73"/>
        <v>0</v>
      </c>
      <c r="AO305" s="76">
        <f t="shared" si="78"/>
        <v>0</v>
      </c>
      <c r="AP305" s="214"/>
      <c r="AQ305" s="76">
        <f t="shared" si="74"/>
        <v>0</v>
      </c>
      <c r="AR305" s="91">
        <f t="shared" si="79"/>
        <v>0</v>
      </c>
      <c r="AS305" s="184">
        <f>IF(EA_Tabelle!$AI305="Ja",EA_Tabelle!$AM305,IF(EA_Tabelle!$Y305&lt;&gt;"",EA_Tabelle!$Y305,EA_Tabelle!$U305))</f>
        <v>0</v>
      </c>
      <c r="AT305" s="76">
        <f>IF(EA_Tabelle!$AI305="Ja",EA_Tabelle!$AN305,IF(EA_Tabelle!$AC305&lt;&gt;0,EA_Tabelle!$AC305,EA_Tabelle!$W305))</f>
        <v>0</v>
      </c>
      <c r="AU305" s="91">
        <f>IF(EA_Tabelle!$AI305="Ja",EA_Tabelle!$AO305,IF(EA_Tabelle!$AF305&lt;&gt;0,EA_Tabelle!$AF305,EA_Tabelle!$X305))</f>
        <v>0</v>
      </c>
    </row>
    <row r="306" spans="1:47" s="81" customFormat="1" ht="25" customHeight="1" x14ac:dyDescent="0.3">
      <c r="A306" s="89" t="str">
        <f t="shared" si="64"/>
        <v>0_286</v>
      </c>
      <c r="B306" s="78">
        <f t="shared" si="65"/>
        <v>0</v>
      </c>
      <c r="C306" s="78">
        <f>IF(EA_Tabelle!$B69="","",COUNTIF($B$20:B305,EA_Tabelle!$B69)+1)</f>
        <v>286</v>
      </c>
      <c r="D306" s="77">
        <f t="shared" si="66"/>
        <v>0</v>
      </c>
      <c r="E306" s="77" t="e">
        <f>INDEX(Lieferanten[L_ID],MATCH(EA_Tabelle!$M306,Lieferanten[Lieferantenbezeichnung],0))</f>
        <v>#N/A</v>
      </c>
      <c r="F306" s="79">
        <f t="shared" si="67"/>
        <v>0</v>
      </c>
      <c r="G306" s="79" t="str">
        <f>IF(EA_Tabelle!$L306="","",(INDEX(BT[Ressort],MATCH(EA_Tabelle!$L306,BT[Bedarfsträger],0))))</f>
        <v/>
      </c>
      <c r="H306" s="80" t="str">
        <f>IF(EA_Tabelle!$L306="","",(INDEX(BT[BT_ID],MATCH(EA_Tabelle!$L306,BT[Bedarfsträger],0))))</f>
        <v/>
      </c>
      <c r="I306" s="82">
        <f t="shared" si="68"/>
        <v>0</v>
      </c>
      <c r="J306" s="82">
        <f t="shared" si="69"/>
        <v>0</v>
      </c>
      <c r="K306" s="83">
        <f t="shared" si="70"/>
        <v>0</v>
      </c>
      <c r="L306" s="44"/>
      <c r="M306" s="46"/>
      <c r="N306" s="208"/>
      <c r="O306" s="44"/>
      <c r="P306" s="43"/>
      <c r="Q306" s="206"/>
      <c r="R306" s="44"/>
      <c r="S306" s="90"/>
      <c r="T306" s="46"/>
      <c r="U306" s="210"/>
      <c r="V306" s="43"/>
      <c r="W306" s="186">
        <f>IFERROR(U306*INDEX(Preisstufen[Netto],MATCH(EA_Tabelle!T306,Preisstufen[Preisstufe],0)),0)</f>
        <v>0</v>
      </c>
      <c r="X306" s="186">
        <f t="shared" si="75"/>
        <v>0</v>
      </c>
      <c r="Y306" s="47"/>
      <c r="Z306" s="211"/>
      <c r="AA306" s="212"/>
      <c r="AB306" s="193">
        <f t="shared" si="71"/>
        <v>0</v>
      </c>
      <c r="AC306" s="211">
        <f t="shared" si="72"/>
        <v>0</v>
      </c>
      <c r="AD306" s="88">
        <v>0.19</v>
      </c>
      <c r="AE306" s="195">
        <f t="shared" si="76"/>
        <v>0</v>
      </c>
      <c r="AF306" s="211">
        <f t="shared" si="77"/>
        <v>0</v>
      </c>
      <c r="AG306" s="50"/>
      <c r="AH306" s="43"/>
      <c r="AI306" s="46"/>
      <c r="AJ306" s="43"/>
      <c r="AK306" s="43"/>
      <c r="AL306" s="46"/>
      <c r="AM306" s="47"/>
      <c r="AN306" s="76">
        <f t="shared" si="73"/>
        <v>0</v>
      </c>
      <c r="AO306" s="76">
        <f t="shared" si="78"/>
        <v>0</v>
      </c>
      <c r="AP306" s="214"/>
      <c r="AQ306" s="76">
        <f t="shared" si="74"/>
        <v>0</v>
      </c>
      <c r="AR306" s="91">
        <f t="shared" si="79"/>
        <v>0</v>
      </c>
      <c r="AS306" s="184">
        <f>IF(EA_Tabelle!$AI306="Ja",EA_Tabelle!$AM306,IF(EA_Tabelle!$Y306&lt;&gt;"",EA_Tabelle!$Y306,EA_Tabelle!$U306))</f>
        <v>0</v>
      </c>
      <c r="AT306" s="76">
        <f>IF(EA_Tabelle!$AI306="Ja",EA_Tabelle!$AN306,IF(EA_Tabelle!$AC306&lt;&gt;0,EA_Tabelle!$AC306,EA_Tabelle!$W306))</f>
        <v>0</v>
      </c>
      <c r="AU306" s="91">
        <f>IF(EA_Tabelle!$AI306="Ja",EA_Tabelle!$AO306,IF(EA_Tabelle!$AF306&lt;&gt;0,EA_Tabelle!$AF306,EA_Tabelle!$X306))</f>
        <v>0</v>
      </c>
    </row>
    <row r="307" spans="1:47" s="81" customFormat="1" ht="25" customHeight="1" x14ac:dyDescent="0.3">
      <c r="A307" s="89" t="str">
        <f t="shared" si="64"/>
        <v>0_287</v>
      </c>
      <c r="B307" s="78">
        <f t="shared" si="65"/>
        <v>0</v>
      </c>
      <c r="C307" s="78">
        <f>IF(EA_Tabelle!$B70="","",COUNTIF($B$20:B306,EA_Tabelle!$B70)+1)</f>
        <v>287</v>
      </c>
      <c r="D307" s="77">
        <f t="shared" si="66"/>
        <v>0</v>
      </c>
      <c r="E307" s="77" t="e">
        <f>INDEX(Lieferanten[L_ID],MATCH(EA_Tabelle!$M307,Lieferanten[Lieferantenbezeichnung],0))</f>
        <v>#N/A</v>
      </c>
      <c r="F307" s="79">
        <f t="shared" si="67"/>
        <v>0</v>
      </c>
      <c r="G307" s="79" t="str">
        <f>IF(EA_Tabelle!$L307="","",(INDEX(BT[Ressort],MATCH(EA_Tabelle!$L307,BT[Bedarfsträger],0))))</f>
        <v/>
      </c>
      <c r="H307" s="80" t="str">
        <f>IF(EA_Tabelle!$L307="","",(INDEX(BT[BT_ID],MATCH(EA_Tabelle!$L307,BT[Bedarfsträger],0))))</f>
        <v/>
      </c>
      <c r="I307" s="82">
        <f t="shared" si="68"/>
        <v>0</v>
      </c>
      <c r="J307" s="82">
        <f t="shared" si="69"/>
        <v>0</v>
      </c>
      <c r="K307" s="83">
        <f t="shared" si="70"/>
        <v>0</v>
      </c>
      <c r="L307" s="44"/>
      <c r="M307" s="46"/>
      <c r="N307" s="208"/>
      <c r="O307" s="44"/>
      <c r="P307" s="43"/>
      <c r="Q307" s="206"/>
      <c r="R307" s="44"/>
      <c r="S307" s="90"/>
      <c r="T307" s="46"/>
      <c r="U307" s="210"/>
      <c r="V307" s="43"/>
      <c r="W307" s="186">
        <f>IFERROR(U307*INDEX(Preisstufen[Netto],MATCH(EA_Tabelle!T307,Preisstufen[Preisstufe],0)),0)</f>
        <v>0</v>
      </c>
      <c r="X307" s="186">
        <f t="shared" si="75"/>
        <v>0</v>
      </c>
      <c r="Y307" s="47"/>
      <c r="Z307" s="211"/>
      <c r="AA307" s="212"/>
      <c r="AB307" s="193">
        <f t="shared" si="71"/>
        <v>0</v>
      </c>
      <c r="AC307" s="211">
        <f t="shared" si="72"/>
        <v>0</v>
      </c>
      <c r="AD307" s="88">
        <v>0.19</v>
      </c>
      <c r="AE307" s="195">
        <f t="shared" si="76"/>
        <v>0</v>
      </c>
      <c r="AF307" s="211">
        <f t="shared" si="77"/>
        <v>0</v>
      </c>
      <c r="AG307" s="50"/>
      <c r="AH307" s="43"/>
      <c r="AI307" s="46"/>
      <c r="AJ307" s="43"/>
      <c r="AK307" s="43"/>
      <c r="AL307" s="46"/>
      <c r="AM307" s="47"/>
      <c r="AN307" s="76">
        <f t="shared" si="73"/>
        <v>0</v>
      </c>
      <c r="AO307" s="76">
        <f t="shared" si="78"/>
        <v>0</v>
      </c>
      <c r="AP307" s="214"/>
      <c r="AQ307" s="76">
        <f t="shared" si="74"/>
        <v>0</v>
      </c>
      <c r="AR307" s="91">
        <f t="shared" si="79"/>
        <v>0</v>
      </c>
      <c r="AS307" s="184">
        <f>IF(EA_Tabelle!$AI307="Ja",EA_Tabelle!$AM307,IF(EA_Tabelle!$Y307&lt;&gt;"",EA_Tabelle!$Y307,EA_Tabelle!$U307))</f>
        <v>0</v>
      </c>
      <c r="AT307" s="76">
        <f>IF(EA_Tabelle!$AI307="Ja",EA_Tabelle!$AN307,IF(EA_Tabelle!$AC307&lt;&gt;0,EA_Tabelle!$AC307,EA_Tabelle!$W307))</f>
        <v>0</v>
      </c>
      <c r="AU307" s="91">
        <f>IF(EA_Tabelle!$AI307="Ja",EA_Tabelle!$AO307,IF(EA_Tabelle!$AF307&lt;&gt;0,EA_Tabelle!$AF307,EA_Tabelle!$X307))</f>
        <v>0</v>
      </c>
    </row>
    <row r="308" spans="1:47" s="81" customFormat="1" ht="25" customHeight="1" x14ac:dyDescent="0.3">
      <c r="A308" s="89" t="str">
        <f t="shared" si="64"/>
        <v>0_288</v>
      </c>
      <c r="B308" s="78">
        <f t="shared" si="65"/>
        <v>0</v>
      </c>
      <c r="C308" s="78">
        <f>IF(EA_Tabelle!$B71="","",COUNTIF($B$20:B307,EA_Tabelle!$B71)+1)</f>
        <v>288</v>
      </c>
      <c r="D308" s="77">
        <f t="shared" si="66"/>
        <v>0</v>
      </c>
      <c r="E308" s="77" t="e">
        <f>INDEX(Lieferanten[L_ID],MATCH(EA_Tabelle!$M308,Lieferanten[Lieferantenbezeichnung],0))</f>
        <v>#N/A</v>
      </c>
      <c r="F308" s="79">
        <f t="shared" si="67"/>
        <v>0</v>
      </c>
      <c r="G308" s="79" t="str">
        <f>IF(EA_Tabelle!$L308="","",(INDEX(BT[Ressort],MATCH(EA_Tabelle!$L308,BT[Bedarfsträger],0))))</f>
        <v/>
      </c>
      <c r="H308" s="80" t="str">
        <f>IF(EA_Tabelle!$L308="","",(INDEX(BT[BT_ID],MATCH(EA_Tabelle!$L308,BT[Bedarfsträger],0))))</f>
        <v/>
      </c>
      <c r="I308" s="82">
        <f t="shared" si="68"/>
        <v>0</v>
      </c>
      <c r="J308" s="82">
        <f t="shared" si="69"/>
        <v>0</v>
      </c>
      <c r="K308" s="83">
        <f t="shared" si="70"/>
        <v>0</v>
      </c>
      <c r="L308" s="44"/>
      <c r="M308" s="46"/>
      <c r="N308" s="208"/>
      <c r="O308" s="44"/>
      <c r="P308" s="43"/>
      <c r="Q308" s="206"/>
      <c r="R308" s="44"/>
      <c r="S308" s="90"/>
      <c r="T308" s="46"/>
      <c r="U308" s="210"/>
      <c r="V308" s="43"/>
      <c r="W308" s="186">
        <f>IFERROR(U308*INDEX(Preisstufen[Netto],MATCH(EA_Tabelle!T308,Preisstufen[Preisstufe],0)),0)</f>
        <v>0</v>
      </c>
      <c r="X308" s="186">
        <f t="shared" si="75"/>
        <v>0</v>
      </c>
      <c r="Y308" s="47"/>
      <c r="Z308" s="211"/>
      <c r="AA308" s="212"/>
      <c r="AB308" s="193">
        <f t="shared" si="71"/>
        <v>0</v>
      </c>
      <c r="AC308" s="211">
        <f t="shared" si="72"/>
        <v>0</v>
      </c>
      <c r="AD308" s="88">
        <v>0.19</v>
      </c>
      <c r="AE308" s="195">
        <f t="shared" si="76"/>
        <v>0</v>
      </c>
      <c r="AF308" s="211">
        <f t="shared" si="77"/>
        <v>0</v>
      </c>
      <c r="AG308" s="50"/>
      <c r="AH308" s="43"/>
      <c r="AI308" s="46"/>
      <c r="AJ308" s="43"/>
      <c r="AK308" s="43"/>
      <c r="AL308" s="46"/>
      <c r="AM308" s="47"/>
      <c r="AN308" s="76">
        <f t="shared" si="73"/>
        <v>0</v>
      </c>
      <c r="AO308" s="76">
        <f t="shared" si="78"/>
        <v>0</v>
      </c>
      <c r="AP308" s="214"/>
      <c r="AQ308" s="76">
        <f t="shared" si="74"/>
        <v>0</v>
      </c>
      <c r="AR308" s="91">
        <f t="shared" si="79"/>
        <v>0</v>
      </c>
      <c r="AS308" s="184">
        <f>IF(EA_Tabelle!$AI308="Ja",EA_Tabelle!$AM308,IF(EA_Tabelle!$Y308&lt;&gt;"",EA_Tabelle!$Y308,EA_Tabelle!$U308))</f>
        <v>0</v>
      </c>
      <c r="AT308" s="76">
        <f>IF(EA_Tabelle!$AI308="Ja",EA_Tabelle!$AN308,IF(EA_Tabelle!$AC308&lt;&gt;0,EA_Tabelle!$AC308,EA_Tabelle!$W308))</f>
        <v>0</v>
      </c>
      <c r="AU308" s="91">
        <f>IF(EA_Tabelle!$AI308="Ja",EA_Tabelle!$AO308,IF(EA_Tabelle!$AF308&lt;&gt;0,EA_Tabelle!$AF308,EA_Tabelle!$X308))</f>
        <v>0</v>
      </c>
    </row>
    <row r="309" spans="1:47" s="81" customFormat="1" ht="25" customHeight="1" x14ac:dyDescent="0.3">
      <c r="A309" s="89" t="str">
        <f t="shared" si="64"/>
        <v>0_289</v>
      </c>
      <c r="B309" s="78">
        <f t="shared" si="65"/>
        <v>0</v>
      </c>
      <c r="C309" s="78">
        <f>IF(EA_Tabelle!$B72="","",COUNTIF($B$20:B308,EA_Tabelle!$B72)+1)</f>
        <v>289</v>
      </c>
      <c r="D309" s="77">
        <f t="shared" si="66"/>
        <v>0</v>
      </c>
      <c r="E309" s="77" t="e">
        <f>INDEX(Lieferanten[L_ID],MATCH(EA_Tabelle!$M309,Lieferanten[Lieferantenbezeichnung],0))</f>
        <v>#N/A</v>
      </c>
      <c r="F309" s="79">
        <f t="shared" si="67"/>
        <v>0</v>
      </c>
      <c r="G309" s="79" t="str">
        <f>IF(EA_Tabelle!$L309="","",(INDEX(BT[Ressort],MATCH(EA_Tabelle!$L309,BT[Bedarfsträger],0))))</f>
        <v/>
      </c>
      <c r="H309" s="80" t="str">
        <f>IF(EA_Tabelle!$L309="","",(INDEX(BT[BT_ID],MATCH(EA_Tabelle!$L309,BT[Bedarfsträger],0))))</f>
        <v/>
      </c>
      <c r="I309" s="82">
        <f t="shared" si="68"/>
        <v>0</v>
      </c>
      <c r="J309" s="82">
        <f t="shared" si="69"/>
        <v>0</v>
      </c>
      <c r="K309" s="83">
        <f t="shared" si="70"/>
        <v>0</v>
      </c>
      <c r="L309" s="44"/>
      <c r="M309" s="46"/>
      <c r="N309" s="208"/>
      <c r="O309" s="44"/>
      <c r="P309" s="43"/>
      <c r="Q309" s="206"/>
      <c r="R309" s="44"/>
      <c r="S309" s="90"/>
      <c r="T309" s="46"/>
      <c r="U309" s="210"/>
      <c r="V309" s="43"/>
      <c r="W309" s="186">
        <f>IFERROR(U309*INDEX(Preisstufen[Netto],MATCH(EA_Tabelle!T309,Preisstufen[Preisstufe],0)),0)</f>
        <v>0</v>
      </c>
      <c r="X309" s="186">
        <f t="shared" si="75"/>
        <v>0</v>
      </c>
      <c r="Y309" s="47"/>
      <c r="Z309" s="211"/>
      <c r="AA309" s="212"/>
      <c r="AB309" s="193">
        <f t="shared" si="71"/>
        <v>0</v>
      </c>
      <c r="AC309" s="211">
        <f t="shared" si="72"/>
        <v>0</v>
      </c>
      <c r="AD309" s="88">
        <v>0.19</v>
      </c>
      <c r="AE309" s="195">
        <f t="shared" si="76"/>
        <v>0</v>
      </c>
      <c r="AF309" s="211">
        <f t="shared" si="77"/>
        <v>0</v>
      </c>
      <c r="AG309" s="50"/>
      <c r="AH309" s="43"/>
      <c r="AI309" s="46"/>
      <c r="AJ309" s="43"/>
      <c r="AK309" s="43"/>
      <c r="AL309" s="46"/>
      <c r="AM309" s="47"/>
      <c r="AN309" s="76">
        <f t="shared" si="73"/>
        <v>0</v>
      </c>
      <c r="AO309" s="76">
        <f t="shared" si="78"/>
        <v>0</v>
      </c>
      <c r="AP309" s="214"/>
      <c r="AQ309" s="76">
        <f t="shared" si="74"/>
        <v>0</v>
      </c>
      <c r="AR309" s="91">
        <f t="shared" si="79"/>
        <v>0</v>
      </c>
      <c r="AS309" s="184">
        <f>IF(EA_Tabelle!$AI309="Ja",EA_Tabelle!$AM309,IF(EA_Tabelle!$Y309&lt;&gt;"",EA_Tabelle!$Y309,EA_Tabelle!$U309))</f>
        <v>0</v>
      </c>
      <c r="AT309" s="76">
        <f>IF(EA_Tabelle!$AI309="Ja",EA_Tabelle!$AN309,IF(EA_Tabelle!$AC309&lt;&gt;0,EA_Tabelle!$AC309,EA_Tabelle!$W309))</f>
        <v>0</v>
      </c>
      <c r="AU309" s="91">
        <f>IF(EA_Tabelle!$AI309="Ja",EA_Tabelle!$AO309,IF(EA_Tabelle!$AF309&lt;&gt;0,EA_Tabelle!$AF309,EA_Tabelle!$X309))</f>
        <v>0</v>
      </c>
    </row>
    <row r="310" spans="1:47" s="81" customFormat="1" ht="25" customHeight="1" x14ac:dyDescent="0.3">
      <c r="A310" s="89" t="str">
        <f t="shared" si="64"/>
        <v>0_290</v>
      </c>
      <c r="B310" s="78">
        <f t="shared" si="65"/>
        <v>0</v>
      </c>
      <c r="C310" s="78">
        <f>IF(EA_Tabelle!$B73="","",COUNTIF($B$20:B309,EA_Tabelle!$B73)+1)</f>
        <v>290</v>
      </c>
      <c r="D310" s="77">
        <f t="shared" si="66"/>
        <v>0</v>
      </c>
      <c r="E310" s="77" t="e">
        <f>INDEX(Lieferanten[L_ID],MATCH(EA_Tabelle!$M310,Lieferanten[Lieferantenbezeichnung],0))</f>
        <v>#N/A</v>
      </c>
      <c r="F310" s="79">
        <f t="shared" si="67"/>
        <v>0</v>
      </c>
      <c r="G310" s="79" t="str">
        <f>IF(EA_Tabelle!$L310="","",(INDEX(BT[Ressort],MATCH(EA_Tabelle!$L310,BT[Bedarfsträger],0))))</f>
        <v/>
      </c>
      <c r="H310" s="80" t="str">
        <f>IF(EA_Tabelle!$L310="","",(INDEX(BT[BT_ID],MATCH(EA_Tabelle!$L310,BT[Bedarfsträger],0))))</f>
        <v/>
      </c>
      <c r="I310" s="82">
        <f t="shared" si="68"/>
        <v>0</v>
      </c>
      <c r="J310" s="82">
        <f t="shared" si="69"/>
        <v>0</v>
      </c>
      <c r="K310" s="83">
        <f t="shared" si="70"/>
        <v>0</v>
      </c>
      <c r="L310" s="44"/>
      <c r="M310" s="46"/>
      <c r="N310" s="208"/>
      <c r="O310" s="44"/>
      <c r="P310" s="43"/>
      <c r="Q310" s="206"/>
      <c r="R310" s="44"/>
      <c r="S310" s="90"/>
      <c r="T310" s="46"/>
      <c r="U310" s="210"/>
      <c r="V310" s="43"/>
      <c r="W310" s="186">
        <f>IFERROR(U310*INDEX(Preisstufen[Netto],MATCH(EA_Tabelle!T310,Preisstufen[Preisstufe],0)),0)</f>
        <v>0</v>
      </c>
      <c r="X310" s="186">
        <f t="shared" si="75"/>
        <v>0</v>
      </c>
      <c r="Y310" s="47"/>
      <c r="Z310" s="211"/>
      <c r="AA310" s="212"/>
      <c r="AB310" s="193">
        <f t="shared" si="71"/>
        <v>0</v>
      </c>
      <c r="AC310" s="211">
        <f t="shared" si="72"/>
        <v>0</v>
      </c>
      <c r="AD310" s="88">
        <v>0.19</v>
      </c>
      <c r="AE310" s="195">
        <f t="shared" si="76"/>
        <v>0</v>
      </c>
      <c r="AF310" s="211">
        <f t="shared" si="77"/>
        <v>0</v>
      </c>
      <c r="AG310" s="50"/>
      <c r="AH310" s="43"/>
      <c r="AI310" s="46"/>
      <c r="AJ310" s="43"/>
      <c r="AK310" s="43"/>
      <c r="AL310" s="46"/>
      <c r="AM310" s="47"/>
      <c r="AN310" s="76">
        <f t="shared" si="73"/>
        <v>0</v>
      </c>
      <c r="AO310" s="76">
        <f t="shared" si="78"/>
        <v>0</v>
      </c>
      <c r="AP310" s="214"/>
      <c r="AQ310" s="76">
        <f t="shared" si="74"/>
        <v>0</v>
      </c>
      <c r="AR310" s="91">
        <f t="shared" si="79"/>
        <v>0</v>
      </c>
      <c r="AS310" s="184">
        <f>IF(EA_Tabelle!$AI310="Ja",EA_Tabelle!$AM310,IF(EA_Tabelle!$Y310&lt;&gt;"",EA_Tabelle!$Y310,EA_Tabelle!$U310))</f>
        <v>0</v>
      </c>
      <c r="AT310" s="76">
        <f>IF(EA_Tabelle!$AI310="Ja",EA_Tabelle!$AN310,IF(EA_Tabelle!$AC310&lt;&gt;0,EA_Tabelle!$AC310,EA_Tabelle!$W310))</f>
        <v>0</v>
      </c>
      <c r="AU310" s="91">
        <f>IF(EA_Tabelle!$AI310="Ja",EA_Tabelle!$AO310,IF(EA_Tabelle!$AF310&lt;&gt;0,EA_Tabelle!$AF310,EA_Tabelle!$X310))</f>
        <v>0</v>
      </c>
    </row>
    <row r="311" spans="1:47" s="81" customFormat="1" ht="25" customHeight="1" x14ac:dyDescent="0.3">
      <c r="A311" s="89" t="str">
        <f t="shared" si="64"/>
        <v>0_291</v>
      </c>
      <c r="B311" s="78">
        <f t="shared" si="65"/>
        <v>0</v>
      </c>
      <c r="C311" s="78">
        <f>IF(EA_Tabelle!$B74="","",COUNTIF($B$20:B310,EA_Tabelle!$B74)+1)</f>
        <v>291</v>
      </c>
      <c r="D311" s="77">
        <f t="shared" si="66"/>
        <v>0</v>
      </c>
      <c r="E311" s="77" t="e">
        <f>INDEX(Lieferanten[L_ID],MATCH(EA_Tabelle!$M311,Lieferanten[Lieferantenbezeichnung],0))</f>
        <v>#N/A</v>
      </c>
      <c r="F311" s="79">
        <f t="shared" si="67"/>
        <v>0</v>
      </c>
      <c r="G311" s="79" t="str">
        <f>IF(EA_Tabelle!$L311="","",(INDEX(BT[Ressort],MATCH(EA_Tabelle!$L311,BT[Bedarfsträger],0))))</f>
        <v/>
      </c>
      <c r="H311" s="80" t="str">
        <f>IF(EA_Tabelle!$L311="","",(INDEX(BT[BT_ID],MATCH(EA_Tabelle!$L311,BT[Bedarfsträger],0))))</f>
        <v/>
      </c>
      <c r="I311" s="82">
        <f t="shared" si="68"/>
        <v>0</v>
      </c>
      <c r="J311" s="82">
        <f t="shared" si="69"/>
        <v>0</v>
      </c>
      <c r="K311" s="83">
        <f t="shared" si="70"/>
        <v>0</v>
      </c>
      <c r="L311" s="44"/>
      <c r="M311" s="46"/>
      <c r="N311" s="208"/>
      <c r="O311" s="44"/>
      <c r="P311" s="43"/>
      <c r="Q311" s="206"/>
      <c r="R311" s="44"/>
      <c r="S311" s="90"/>
      <c r="T311" s="46"/>
      <c r="U311" s="210"/>
      <c r="V311" s="43"/>
      <c r="W311" s="186">
        <f>IFERROR(U311*INDEX(Preisstufen[Netto],MATCH(EA_Tabelle!T311,Preisstufen[Preisstufe],0)),0)</f>
        <v>0</v>
      </c>
      <c r="X311" s="186">
        <f t="shared" si="75"/>
        <v>0</v>
      </c>
      <c r="Y311" s="47"/>
      <c r="Z311" s="211"/>
      <c r="AA311" s="212"/>
      <c r="AB311" s="193">
        <f t="shared" si="71"/>
        <v>0</v>
      </c>
      <c r="AC311" s="211">
        <f t="shared" si="72"/>
        <v>0</v>
      </c>
      <c r="AD311" s="88">
        <v>0.19</v>
      </c>
      <c r="AE311" s="195">
        <f t="shared" si="76"/>
        <v>0</v>
      </c>
      <c r="AF311" s="211">
        <f t="shared" si="77"/>
        <v>0</v>
      </c>
      <c r="AG311" s="50"/>
      <c r="AH311" s="43"/>
      <c r="AI311" s="46"/>
      <c r="AJ311" s="43"/>
      <c r="AK311" s="43"/>
      <c r="AL311" s="46"/>
      <c r="AM311" s="47"/>
      <c r="AN311" s="76">
        <f t="shared" si="73"/>
        <v>0</v>
      </c>
      <c r="AO311" s="76">
        <f t="shared" si="78"/>
        <v>0</v>
      </c>
      <c r="AP311" s="214"/>
      <c r="AQ311" s="76">
        <f t="shared" si="74"/>
        <v>0</v>
      </c>
      <c r="AR311" s="91">
        <f t="shared" si="79"/>
        <v>0</v>
      </c>
      <c r="AS311" s="184">
        <f>IF(EA_Tabelle!$AI311="Ja",EA_Tabelle!$AM311,IF(EA_Tabelle!$Y311&lt;&gt;"",EA_Tabelle!$Y311,EA_Tabelle!$U311))</f>
        <v>0</v>
      </c>
      <c r="AT311" s="76">
        <f>IF(EA_Tabelle!$AI311="Ja",EA_Tabelle!$AN311,IF(EA_Tabelle!$AC311&lt;&gt;0,EA_Tabelle!$AC311,EA_Tabelle!$W311))</f>
        <v>0</v>
      </c>
      <c r="AU311" s="91">
        <f>IF(EA_Tabelle!$AI311="Ja",EA_Tabelle!$AO311,IF(EA_Tabelle!$AF311&lt;&gt;0,EA_Tabelle!$AF311,EA_Tabelle!$X311))</f>
        <v>0</v>
      </c>
    </row>
    <row r="312" spans="1:47" s="81" customFormat="1" ht="25" customHeight="1" x14ac:dyDescent="0.3">
      <c r="A312" s="89" t="str">
        <f t="shared" si="64"/>
        <v>0_292</v>
      </c>
      <c r="B312" s="78">
        <f t="shared" si="65"/>
        <v>0</v>
      </c>
      <c r="C312" s="78">
        <f>IF(EA_Tabelle!$B75="","",COUNTIF($B$20:B311,EA_Tabelle!$B75)+1)</f>
        <v>292</v>
      </c>
      <c r="D312" s="77">
        <f t="shared" si="66"/>
        <v>0</v>
      </c>
      <c r="E312" s="77" t="e">
        <f>INDEX(Lieferanten[L_ID],MATCH(EA_Tabelle!$M312,Lieferanten[Lieferantenbezeichnung],0))</f>
        <v>#N/A</v>
      </c>
      <c r="F312" s="79">
        <f t="shared" si="67"/>
        <v>0</v>
      </c>
      <c r="G312" s="79" t="str">
        <f>IF(EA_Tabelle!$L312="","",(INDEX(BT[Ressort],MATCH(EA_Tabelle!$L312,BT[Bedarfsträger],0))))</f>
        <v/>
      </c>
      <c r="H312" s="80" t="str">
        <f>IF(EA_Tabelle!$L312="","",(INDEX(BT[BT_ID],MATCH(EA_Tabelle!$L312,BT[Bedarfsträger],0))))</f>
        <v/>
      </c>
      <c r="I312" s="82">
        <f t="shared" si="68"/>
        <v>0</v>
      </c>
      <c r="J312" s="82">
        <f t="shared" si="69"/>
        <v>0</v>
      </c>
      <c r="K312" s="83">
        <f t="shared" si="70"/>
        <v>0</v>
      </c>
      <c r="L312" s="44"/>
      <c r="M312" s="46"/>
      <c r="N312" s="208"/>
      <c r="O312" s="44"/>
      <c r="P312" s="43"/>
      <c r="Q312" s="206"/>
      <c r="R312" s="44"/>
      <c r="S312" s="90"/>
      <c r="T312" s="46"/>
      <c r="U312" s="210"/>
      <c r="V312" s="43"/>
      <c r="W312" s="186">
        <f>IFERROR(U312*INDEX(Preisstufen[Netto],MATCH(EA_Tabelle!T312,Preisstufen[Preisstufe],0)),0)</f>
        <v>0</v>
      </c>
      <c r="X312" s="186">
        <f t="shared" si="75"/>
        <v>0</v>
      </c>
      <c r="Y312" s="47"/>
      <c r="Z312" s="211"/>
      <c r="AA312" s="212"/>
      <c r="AB312" s="193">
        <f t="shared" si="71"/>
        <v>0</v>
      </c>
      <c r="AC312" s="211">
        <f t="shared" si="72"/>
        <v>0</v>
      </c>
      <c r="AD312" s="88">
        <v>0.19</v>
      </c>
      <c r="AE312" s="195">
        <f t="shared" si="76"/>
        <v>0</v>
      </c>
      <c r="AF312" s="211">
        <f t="shared" si="77"/>
        <v>0</v>
      </c>
      <c r="AG312" s="50"/>
      <c r="AH312" s="43"/>
      <c r="AI312" s="46"/>
      <c r="AJ312" s="43"/>
      <c r="AK312" s="43"/>
      <c r="AL312" s="46"/>
      <c r="AM312" s="47"/>
      <c r="AN312" s="76">
        <f t="shared" si="73"/>
        <v>0</v>
      </c>
      <c r="AO312" s="76">
        <f t="shared" si="78"/>
        <v>0</v>
      </c>
      <c r="AP312" s="214"/>
      <c r="AQ312" s="76">
        <f t="shared" si="74"/>
        <v>0</v>
      </c>
      <c r="AR312" s="91">
        <f t="shared" si="79"/>
        <v>0</v>
      </c>
      <c r="AS312" s="184">
        <f>IF(EA_Tabelle!$AI312="Ja",EA_Tabelle!$AM312,IF(EA_Tabelle!$Y312&lt;&gt;"",EA_Tabelle!$Y312,EA_Tabelle!$U312))</f>
        <v>0</v>
      </c>
      <c r="AT312" s="76">
        <f>IF(EA_Tabelle!$AI312="Ja",EA_Tabelle!$AN312,IF(EA_Tabelle!$AC312&lt;&gt;0,EA_Tabelle!$AC312,EA_Tabelle!$W312))</f>
        <v>0</v>
      </c>
      <c r="AU312" s="91">
        <f>IF(EA_Tabelle!$AI312="Ja",EA_Tabelle!$AO312,IF(EA_Tabelle!$AF312&lt;&gt;0,EA_Tabelle!$AF312,EA_Tabelle!$X312))</f>
        <v>0</v>
      </c>
    </row>
    <row r="313" spans="1:47" s="81" customFormat="1" ht="25" customHeight="1" x14ac:dyDescent="0.3">
      <c r="A313" s="89" t="str">
        <f t="shared" si="64"/>
        <v>0_293</v>
      </c>
      <c r="B313" s="78">
        <f t="shared" si="65"/>
        <v>0</v>
      </c>
      <c r="C313" s="78">
        <f>IF(EA_Tabelle!$B76="","",COUNTIF($B$20:B312,EA_Tabelle!$B76)+1)</f>
        <v>293</v>
      </c>
      <c r="D313" s="77">
        <f t="shared" si="66"/>
        <v>0</v>
      </c>
      <c r="E313" s="77" t="e">
        <f>INDEX(Lieferanten[L_ID],MATCH(EA_Tabelle!$M313,Lieferanten[Lieferantenbezeichnung],0))</f>
        <v>#N/A</v>
      </c>
      <c r="F313" s="79">
        <f t="shared" si="67"/>
        <v>0</v>
      </c>
      <c r="G313" s="79" t="str">
        <f>IF(EA_Tabelle!$L313="","",(INDEX(BT[Ressort],MATCH(EA_Tabelle!$L313,BT[Bedarfsträger],0))))</f>
        <v/>
      </c>
      <c r="H313" s="80" t="str">
        <f>IF(EA_Tabelle!$L313="","",(INDEX(BT[BT_ID],MATCH(EA_Tabelle!$L313,BT[Bedarfsträger],0))))</f>
        <v/>
      </c>
      <c r="I313" s="82">
        <f t="shared" si="68"/>
        <v>0</v>
      </c>
      <c r="J313" s="82">
        <f t="shared" si="69"/>
        <v>0</v>
      </c>
      <c r="K313" s="83">
        <f t="shared" si="70"/>
        <v>0</v>
      </c>
      <c r="L313" s="44"/>
      <c r="M313" s="46"/>
      <c r="N313" s="208"/>
      <c r="O313" s="44"/>
      <c r="P313" s="43"/>
      <c r="Q313" s="206"/>
      <c r="R313" s="44"/>
      <c r="S313" s="90"/>
      <c r="T313" s="46"/>
      <c r="U313" s="210"/>
      <c r="V313" s="43"/>
      <c r="W313" s="186">
        <f>IFERROR(U313*INDEX(Preisstufen[Netto],MATCH(EA_Tabelle!T313,Preisstufen[Preisstufe],0)),0)</f>
        <v>0</v>
      </c>
      <c r="X313" s="186">
        <f t="shared" si="75"/>
        <v>0</v>
      </c>
      <c r="Y313" s="47"/>
      <c r="Z313" s="211"/>
      <c r="AA313" s="212"/>
      <c r="AB313" s="193">
        <f t="shared" si="71"/>
        <v>0</v>
      </c>
      <c r="AC313" s="211">
        <f t="shared" si="72"/>
        <v>0</v>
      </c>
      <c r="AD313" s="88">
        <v>0.19</v>
      </c>
      <c r="AE313" s="195">
        <f t="shared" si="76"/>
        <v>0</v>
      </c>
      <c r="AF313" s="211">
        <f t="shared" si="77"/>
        <v>0</v>
      </c>
      <c r="AG313" s="50"/>
      <c r="AH313" s="43"/>
      <c r="AI313" s="46"/>
      <c r="AJ313" s="43"/>
      <c r="AK313" s="43"/>
      <c r="AL313" s="46"/>
      <c r="AM313" s="47"/>
      <c r="AN313" s="76">
        <f t="shared" si="73"/>
        <v>0</v>
      </c>
      <c r="AO313" s="76">
        <f t="shared" si="78"/>
        <v>0</v>
      </c>
      <c r="AP313" s="214"/>
      <c r="AQ313" s="76">
        <f t="shared" si="74"/>
        <v>0</v>
      </c>
      <c r="AR313" s="91">
        <f t="shared" si="79"/>
        <v>0</v>
      </c>
      <c r="AS313" s="184">
        <f>IF(EA_Tabelle!$AI313="Ja",EA_Tabelle!$AM313,IF(EA_Tabelle!$Y313&lt;&gt;"",EA_Tabelle!$Y313,EA_Tabelle!$U313))</f>
        <v>0</v>
      </c>
      <c r="AT313" s="76">
        <f>IF(EA_Tabelle!$AI313="Ja",EA_Tabelle!$AN313,IF(EA_Tabelle!$AC313&lt;&gt;0,EA_Tabelle!$AC313,EA_Tabelle!$W313))</f>
        <v>0</v>
      </c>
      <c r="AU313" s="91">
        <f>IF(EA_Tabelle!$AI313="Ja",EA_Tabelle!$AO313,IF(EA_Tabelle!$AF313&lt;&gt;0,EA_Tabelle!$AF313,EA_Tabelle!$X313))</f>
        <v>0</v>
      </c>
    </row>
    <row r="314" spans="1:47" s="81" customFormat="1" ht="25" customHeight="1" x14ac:dyDescent="0.3">
      <c r="A314" s="89" t="str">
        <f t="shared" si="64"/>
        <v>0_294</v>
      </c>
      <c r="B314" s="78">
        <f t="shared" si="65"/>
        <v>0</v>
      </c>
      <c r="C314" s="78">
        <f>IF(EA_Tabelle!$B77="","",COUNTIF($B$20:B313,EA_Tabelle!$B77)+1)</f>
        <v>294</v>
      </c>
      <c r="D314" s="77">
        <f t="shared" si="66"/>
        <v>0</v>
      </c>
      <c r="E314" s="77" t="e">
        <f>INDEX(Lieferanten[L_ID],MATCH(EA_Tabelle!$M314,Lieferanten[Lieferantenbezeichnung],0))</f>
        <v>#N/A</v>
      </c>
      <c r="F314" s="79">
        <f t="shared" si="67"/>
        <v>0</v>
      </c>
      <c r="G314" s="79" t="str">
        <f>IF(EA_Tabelle!$L314="","",(INDEX(BT[Ressort],MATCH(EA_Tabelle!$L314,BT[Bedarfsträger],0))))</f>
        <v/>
      </c>
      <c r="H314" s="80" t="str">
        <f>IF(EA_Tabelle!$L314="","",(INDEX(BT[BT_ID],MATCH(EA_Tabelle!$L314,BT[Bedarfsträger],0))))</f>
        <v/>
      </c>
      <c r="I314" s="82">
        <f t="shared" si="68"/>
        <v>0</v>
      </c>
      <c r="J314" s="82">
        <f t="shared" si="69"/>
        <v>0</v>
      </c>
      <c r="K314" s="83">
        <f t="shared" si="70"/>
        <v>0</v>
      </c>
      <c r="L314" s="44"/>
      <c r="M314" s="46"/>
      <c r="N314" s="208"/>
      <c r="O314" s="44"/>
      <c r="P314" s="43"/>
      <c r="Q314" s="206"/>
      <c r="R314" s="44"/>
      <c r="S314" s="90"/>
      <c r="T314" s="46"/>
      <c r="U314" s="210"/>
      <c r="V314" s="43"/>
      <c r="W314" s="186">
        <f>IFERROR(U314*INDEX(Preisstufen[Netto],MATCH(EA_Tabelle!T314,Preisstufen[Preisstufe],0)),0)</f>
        <v>0</v>
      </c>
      <c r="X314" s="186">
        <f t="shared" si="75"/>
        <v>0</v>
      </c>
      <c r="Y314" s="47"/>
      <c r="Z314" s="211"/>
      <c r="AA314" s="212"/>
      <c r="AB314" s="193">
        <f t="shared" si="71"/>
        <v>0</v>
      </c>
      <c r="AC314" s="211">
        <f t="shared" si="72"/>
        <v>0</v>
      </c>
      <c r="AD314" s="88">
        <v>0.19</v>
      </c>
      <c r="AE314" s="195">
        <f t="shared" si="76"/>
        <v>0</v>
      </c>
      <c r="AF314" s="211">
        <f t="shared" si="77"/>
        <v>0</v>
      </c>
      <c r="AG314" s="50"/>
      <c r="AH314" s="43"/>
      <c r="AI314" s="46"/>
      <c r="AJ314" s="43"/>
      <c r="AK314" s="43"/>
      <c r="AL314" s="46"/>
      <c r="AM314" s="47"/>
      <c r="AN314" s="76">
        <f t="shared" si="73"/>
        <v>0</v>
      </c>
      <c r="AO314" s="76">
        <f t="shared" si="78"/>
        <v>0</v>
      </c>
      <c r="AP314" s="214"/>
      <c r="AQ314" s="76">
        <f t="shared" si="74"/>
        <v>0</v>
      </c>
      <c r="AR314" s="91">
        <f t="shared" si="79"/>
        <v>0</v>
      </c>
      <c r="AS314" s="184">
        <f>IF(EA_Tabelle!$AI314="Ja",EA_Tabelle!$AM314,IF(EA_Tabelle!$Y314&lt;&gt;"",EA_Tabelle!$Y314,EA_Tabelle!$U314))</f>
        <v>0</v>
      </c>
      <c r="AT314" s="76">
        <f>IF(EA_Tabelle!$AI314="Ja",EA_Tabelle!$AN314,IF(EA_Tabelle!$AC314&lt;&gt;0,EA_Tabelle!$AC314,EA_Tabelle!$W314))</f>
        <v>0</v>
      </c>
      <c r="AU314" s="91">
        <f>IF(EA_Tabelle!$AI314="Ja",EA_Tabelle!$AO314,IF(EA_Tabelle!$AF314&lt;&gt;0,EA_Tabelle!$AF314,EA_Tabelle!$X314))</f>
        <v>0</v>
      </c>
    </row>
    <row r="315" spans="1:47" s="81" customFormat="1" ht="25" customHeight="1" x14ac:dyDescent="0.3">
      <c r="A315" s="89" t="str">
        <f t="shared" si="64"/>
        <v>0_295</v>
      </c>
      <c r="B315" s="78">
        <f t="shared" si="65"/>
        <v>0</v>
      </c>
      <c r="C315" s="78">
        <f>IF(EA_Tabelle!$B78="","",COUNTIF($B$20:B314,EA_Tabelle!$B78)+1)</f>
        <v>295</v>
      </c>
      <c r="D315" s="77">
        <f t="shared" si="66"/>
        <v>0</v>
      </c>
      <c r="E315" s="77" t="e">
        <f>INDEX(Lieferanten[L_ID],MATCH(EA_Tabelle!$M315,Lieferanten[Lieferantenbezeichnung],0))</f>
        <v>#N/A</v>
      </c>
      <c r="F315" s="79">
        <f t="shared" si="67"/>
        <v>0</v>
      </c>
      <c r="G315" s="79" t="str">
        <f>IF(EA_Tabelle!$L315="","",(INDEX(BT[Ressort],MATCH(EA_Tabelle!$L315,BT[Bedarfsträger],0))))</f>
        <v/>
      </c>
      <c r="H315" s="80" t="str">
        <f>IF(EA_Tabelle!$L315="","",(INDEX(BT[BT_ID],MATCH(EA_Tabelle!$L315,BT[Bedarfsträger],0))))</f>
        <v/>
      </c>
      <c r="I315" s="82">
        <f t="shared" si="68"/>
        <v>0</v>
      </c>
      <c r="J315" s="82">
        <f t="shared" si="69"/>
        <v>0</v>
      </c>
      <c r="K315" s="83">
        <f t="shared" si="70"/>
        <v>0</v>
      </c>
      <c r="L315" s="44"/>
      <c r="M315" s="46"/>
      <c r="N315" s="208"/>
      <c r="O315" s="44"/>
      <c r="P315" s="43"/>
      <c r="Q315" s="206"/>
      <c r="R315" s="44"/>
      <c r="S315" s="90"/>
      <c r="T315" s="46"/>
      <c r="U315" s="210"/>
      <c r="V315" s="43"/>
      <c r="W315" s="186">
        <f>IFERROR(U315*INDEX(Preisstufen[Netto],MATCH(EA_Tabelle!T315,Preisstufen[Preisstufe],0)),0)</f>
        <v>0</v>
      </c>
      <c r="X315" s="186">
        <f t="shared" si="75"/>
        <v>0</v>
      </c>
      <c r="Y315" s="47"/>
      <c r="Z315" s="211"/>
      <c r="AA315" s="212"/>
      <c r="AB315" s="193">
        <f t="shared" si="71"/>
        <v>0</v>
      </c>
      <c r="AC315" s="211">
        <f t="shared" si="72"/>
        <v>0</v>
      </c>
      <c r="AD315" s="88">
        <v>0.19</v>
      </c>
      <c r="AE315" s="195">
        <f t="shared" si="76"/>
        <v>0</v>
      </c>
      <c r="AF315" s="211">
        <f t="shared" si="77"/>
        <v>0</v>
      </c>
      <c r="AG315" s="50"/>
      <c r="AH315" s="43"/>
      <c r="AI315" s="46"/>
      <c r="AJ315" s="43"/>
      <c r="AK315" s="43"/>
      <c r="AL315" s="46"/>
      <c r="AM315" s="47"/>
      <c r="AN315" s="76">
        <f t="shared" si="73"/>
        <v>0</v>
      </c>
      <c r="AO315" s="76">
        <f t="shared" si="78"/>
        <v>0</v>
      </c>
      <c r="AP315" s="214"/>
      <c r="AQ315" s="76">
        <f t="shared" si="74"/>
        <v>0</v>
      </c>
      <c r="AR315" s="91">
        <f t="shared" si="79"/>
        <v>0</v>
      </c>
      <c r="AS315" s="184">
        <f>IF(EA_Tabelle!$AI315="Ja",EA_Tabelle!$AM315,IF(EA_Tabelle!$Y315&lt;&gt;"",EA_Tabelle!$Y315,EA_Tabelle!$U315))</f>
        <v>0</v>
      </c>
      <c r="AT315" s="76">
        <f>IF(EA_Tabelle!$AI315="Ja",EA_Tabelle!$AN315,IF(EA_Tabelle!$AC315&lt;&gt;0,EA_Tabelle!$AC315,EA_Tabelle!$W315))</f>
        <v>0</v>
      </c>
      <c r="AU315" s="91">
        <f>IF(EA_Tabelle!$AI315="Ja",EA_Tabelle!$AO315,IF(EA_Tabelle!$AF315&lt;&gt;0,EA_Tabelle!$AF315,EA_Tabelle!$X315))</f>
        <v>0</v>
      </c>
    </row>
    <row r="316" spans="1:47" s="81" customFormat="1" ht="25" customHeight="1" x14ac:dyDescent="0.3">
      <c r="A316" s="89" t="str">
        <f t="shared" si="64"/>
        <v>0_296</v>
      </c>
      <c r="B316" s="78">
        <f t="shared" si="65"/>
        <v>0</v>
      </c>
      <c r="C316" s="78">
        <f>IF(EA_Tabelle!$B79="","",COUNTIF($B$20:B315,EA_Tabelle!$B79)+1)</f>
        <v>296</v>
      </c>
      <c r="D316" s="77">
        <f t="shared" si="66"/>
        <v>0</v>
      </c>
      <c r="E316" s="77" t="e">
        <f>INDEX(Lieferanten[L_ID],MATCH(EA_Tabelle!$M316,Lieferanten[Lieferantenbezeichnung],0))</f>
        <v>#N/A</v>
      </c>
      <c r="F316" s="79">
        <f t="shared" si="67"/>
        <v>0</v>
      </c>
      <c r="G316" s="79" t="str">
        <f>IF(EA_Tabelle!$L316="","",(INDEX(BT[Ressort],MATCH(EA_Tabelle!$L316,BT[Bedarfsträger],0))))</f>
        <v/>
      </c>
      <c r="H316" s="80" t="str">
        <f>IF(EA_Tabelle!$L316="","",(INDEX(BT[BT_ID],MATCH(EA_Tabelle!$L316,BT[Bedarfsträger],0))))</f>
        <v/>
      </c>
      <c r="I316" s="82">
        <f t="shared" si="68"/>
        <v>0</v>
      </c>
      <c r="J316" s="82">
        <f t="shared" si="69"/>
        <v>0</v>
      </c>
      <c r="K316" s="83">
        <f t="shared" si="70"/>
        <v>0</v>
      </c>
      <c r="L316" s="44"/>
      <c r="M316" s="46"/>
      <c r="N316" s="208"/>
      <c r="O316" s="44"/>
      <c r="P316" s="43"/>
      <c r="Q316" s="206"/>
      <c r="R316" s="44"/>
      <c r="S316" s="90"/>
      <c r="T316" s="46"/>
      <c r="U316" s="210"/>
      <c r="V316" s="43"/>
      <c r="W316" s="186">
        <f>IFERROR(U316*INDEX(Preisstufen[Netto],MATCH(EA_Tabelle!T316,Preisstufen[Preisstufe],0)),0)</f>
        <v>0</v>
      </c>
      <c r="X316" s="186">
        <f t="shared" si="75"/>
        <v>0</v>
      </c>
      <c r="Y316" s="47"/>
      <c r="Z316" s="211"/>
      <c r="AA316" s="212"/>
      <c r="AB316" s="193">
        <f t="shared" si="71"/>
        <v>0</v>
      </c>
      <c r="AC316" s="211">
        <f t="shared" si="72"/>
        <v>0</v>
      </c>
      <c r="AD316" s="88">
        <v>0.19</v>
      </c>
      <c r="AE316" s="195">
        <f t="shared" si="76"/>
        <v>0</v>
      </c>
      <c r="AF316" s="211">
        <f t="shared" si="77"/>
        <v>0</v>
      </c>
      <c r="AG316" s="50"/>
      <c r="AH316" s="43"/>
      <c r="AI316" s="46"/>
      <c r="AJ316" s="43"/>
      <c r="AK316" s="43"/>
      <c r="AL316" s="46"/>
      <c r="AM316" s="47"/>
      <c r="AN316" s="76">
        <f t="shared" si="73"/>
        <v>0</v>
      </c>
      <c r="AO316" s="76">
        <f t="shared" si="78"/>
        <v>0</v>
      </c>
      <c r="AP316" s="214"/>
      <c r="AQ316" s="76">
        <f t="shared" si="74"/>
        <v>0</v>
      </c>
      <c r="AR316" s="91">
        <f t="shared" si="79"/>
        <v>0</v>
      </c>
      <c r="AS316" s="184">
        <f>IF(EA_Tabelle!$AI316="Ja",EA_Tabelle!$AM316,IF(EA_Tabelle!$Y316&lt;&gt;"",EA_Tabelle!$Y316,EA_Tabelle!$U316))</f>
        <v>0</v>
      </c>
      <c r="AT316" s="76">
        <f>IF(EA_Tabelle!$AI316="Ja",EA_Tabelle!$AN316,IF(EA_Tabelle!$AC316&lt;&gt;0,EA_Tabelle!$AC316,EA_Tabelle!$W316))</f>
        <v>0</v>
      </c>
      <c r="AU316" s="91">
        <f>IF(EA_Tabelle!$AI316="Ja",EA_Tabelle!$AO316,IF(EA_Tabelle!$AF316&lt;&gt;0,EA_Tabelle!$AF316,EA_Tabelle!$X316))</f>
        <v>0</v>
      </c>
    </row>
    <row r="317" spans="1:47" s="81" customFormat="1" ht="25" customHeight="1" x14ac:dyDescent="0.3">
      <c r="A317" s="89" t="str">
        <f t="shared" si="64"/>
        <v>0_297</v>
      </c>
      <c r="B317" s="78">
        <f t="shared" si="65"/>
        <v>0</v>
      </c>
      <c r="C317" s="78">
        <f>IF(EA_Tabelle!$B80="","",COUNTIF($B$20:B316,EA_Tabelle!$B80)+1)</f>
        <v>297</v>
      </c>
      <c r="D317" s="77">
        <f t="shared" si="66"/>
        <v>0</v>
      </c>
      <c r="E317" s="77" t="e">
        <f>INDEX(Lieferanten[L_ID],MATCH(EA_Tabelle!$M317,Lieferanten[Lieferantenbezeichnung],0))</f>
        <v>#N/A</v>
      </c>
      <c r="F317" s="79">
        <f t="shared" si="67"/>
        <v>0</v>
      </c>
      <c r="G317" s="79" t="str">
        <f>IF(EA_Tabelle!$L317="","",(INDEX(BT[Ressort],MATCH(EA_Tabelle!$L317,BT[Bedarfsträger],0))))</f>
        <v/>
      </c>
      <c r="H317" s="80" t="str">
        <f>IF(EA_Tabelle!$L317="","",(INDEX(BT[BT_ID],MATCH(EA_Tabelle!$L317,BT[Bedarfsträger],0))))</f>
        <v/>
      </c>
      <c r="I317" s="82">
        <f t="shared" si="68"/>
        <v>0</v>
      </c>
      <c r="J317" s="82">
        <f t="shared" si="69"/>
        <v>0</v>
      </c>
      <c r="K317" s="83">
        <f t="shared" si="70"/>
        <v>0</v>
      </c>
      <c r="L317" s="44"/>
      <c r="M317" s="46"/>
      <c r="N317" s="208"/>
      <c r="O317" s="44"/>
      <c r="P317" s="43"/>
      <c r="Q317" s="206"/>
      <c r="R317" s="44"/>
      <c r="S317" s="90"/>
      <c r="T317" s="46"/>
      <c r="U317" s="210"/>
      <c r="V317" s="43"/>
      <c r="W317" s="186">
        <f>IFERROR(U317*INDEX(Preisstufen[Netto],MATCH(EA_Tabelle!T317,Preisstufen[Preisstufe],0)),0)</f>
        <v>0</v>
      </c>
      <c r="X317" s="186">
        <f t="shared" si="75"/>
        <v>0</v>
      </c>
      <c r="Y317" s="47"/>
      <c r="Z317" s="211"/>
      <c r="AA317" s="212"/>
      <c r="AB317" s="193">
        <f t="shared" si="71"/>
        <v>0</v>
      </c>
      <c r="AC317" s="211">
        <f t="shared" si="72"/>
        <v>0</v>
      </c>
      <c r="AD317" s="88">
        <v>0.19</v>
      </c>
      <c r="AE317" s="195">
        <f t="shared" si="76"/>
        <v>0</v>
      </c>
      <c r="AF317" s="211">
        <f t="shared" si="77"/>
        <v>0</v>
      </c>
      <c r="AG317" s="50"/>
      <c r="AH317" s="43"/>
      <c r="AI317" s="46"/>
      <c r="AJ317" s="43"/>
      <c r="AK317" s="43"/>
      <c r="AL317" s="46"/>
      <c r="AM317" s="47"/>
      <c r="AN317" s="76">
        <f t="shared" si="73"/>
        <v>0</v>
      </c>
      <c r="AO317" s="76">
        <f t="shared" si="78"/>
        <v>0</v>
      </c>
      <c r="AP317" s="214"/>
      <c r="AQ317" s="76">
        <f t="shared" si="74"/>
        <v>0</v>
      </c>
      <c r="AR317" s="91">
        <f t="shared" si="79"/>
        <v>0</v>
      </c>
      <c r="AS317" s="184">
        <f>IF(EA_Tabelle!$AI317="Ja",EA_Tabelle!$AM317,IF(EA_Tabelle!$Y317&lt;&gt;"",EA_Tabelle!$Y317,EA_Tabelle!$U317))</f>
        <v>0</v>
      </c>
      <c r="AT317" s="76">
        <f>IF(EA_Tabelle!$AI317="Ja",EA_Tabelle!$AN317,IF(EA_Tabelle!$AC317&lt;&gt;0,EA_Tabelle!$AC317,EA_Tabelle!$W317))</f>
        <v>0</v>
      </c>
      <c r="AU317" s="91">
        <f>IF(EA_Tabelle!$AI317="Ja",EA_Tabelle!$AO317,IF(EA_Tabelle!$AF317&lt;&gt;0,EA_Tabelle!$AF317,EA_Tabelle!$X317))</f>
        <v>0</v>
      </c>
    </row>
    <row r="318" spans="1:47" s="81" customFormat="1" ht="25" customHeight="1" x14ac:dyDescent="0.3">
      <c r="A318" s="89" t="str">
        <f t="shared" si="64"/>
        <v>0_298</v>
      </c>
      <c r="B318" s="78">
        <f t="shared" si="65"/>
        <v>0</v>
      </c>
      <c r="C318" s="78">
        <f>IF(EA_Tabelle!$B81="","",COUNTIF($B$20:B317,EA_Tabelle!$B81)+1)</f>
        <v>298</v>
      </c>
      <c r="D318" s="77">
        <f t="shared" si="66"/>
        <v>0</v>
      </c>
      <c r="E318" s="77" t="e">
        <f>INDEX(Lieferanten[L_ID],MATCH(EA_Tabelle!$M318,Lieferanten[Lieferantenbezeichnung],0))</f>
        <v>#N/A</v>
      </c>
      <c r="F318" s="79">
        <f t="shared" si="67"/>
        <v>0</v>
      </c>
      <c r="G318" s="79" t="str">
        <f>IF(EA_Tabelle!$L318="","",(INDEX(BT[Ressort],MATCH(EA_Tabelle!$L318,BT[Bedarfsträger],0))))</f>
        <v/>
      </c>
      <c r="H318" s="80" t="str">
        <f>IF(EA_Tabelle!$L318="","",(INDEX(BT[BT_ID],MATCH(EA_Tabelle!$L318,BT[Bedarfsträger],0))))</f>
        <v/>
      </c>
      <c r="I318" s="82">
        <f t="shared" si="68"/>
        <v>0</v>
      </c>
      <c r="J318" s="82">
        <f t="shared" si="69"/>
        <v>0</v>
      </c>
      <c r="K318" s="83">
        <f t="shared" si="70"/>
        <v>0</v>
      </c>
      <c r="L318" s="44"/>
      <c r="M318" s="46"/>
      <c r="N318" s="208"/>
      <c r="O318" s="44"/>
      <c r="P318" s="43"/>
      <c r="Q318" s="206"/>
      <c r="R318" s="44"/>
      <c r="S318" s="90"/>
      <c r="T318" s="46"/>
      <c r="U318" s="210"/>
      <c r="V318" s="43"/>
      <c r="W318" s="186">
        <f>IFERROR(U318*INDEX(Preisstufen[Netto],MATCH(EA_Tabelle!T318,Preisstufen[Preisstufe],0)),0)</f>
        <v>0</v>
      </c>
      <c r="X318" s="186">
        <f t="shared" si="75"/>
        <v>0</v>
      </c>
      <c r="Y318" s="47"/>
      <c r="Z318" s="211"/>
      <c r="AA318" s="212"/>
      <c r="AB318" s="193">
        <f t="shared" si="71"/>
        <v>0</v>
      </c>
      <c r="AC318" s="211">
        <f t="shared" si="72"/>
        <v>0</v>
      </c>
      <c r="AD318" s="88">
        <v>0.19</v>
      </c>
      <c r="AE318" s="195">
        <f t="shared" si="76"/>
        <v>0</v>
      </c>
      <c r="AF318" s="211">
        <f t="shared" si="77"/>
        <v>0</v>
      </c>
      <c r="AG318" s="50"/>
      <c r="AH318" s="43"/>
      <c r="AI318" s="46"/>
      <c r="AJ318" s="43"/>
      <c r="AK318" s="43"/>
      <c r="AL318" s="46"/>
      <c r="AM318" s="47"/>
      <c r="AN318" s="76">
        <f t="shared" si="73"/>
        <v>0</v>
      </c>
      <c r="AO318" s="76">
        <f t="shared" si="78"/>
        <v>0</v>
      </c>
      <c r="AP318" s="214"/>
      <c r="AQ318" s="76">
        <f t="shared" si="74"/>
        <v>0</v>
      </c>
      <c r="AR318" s="91">
        <f t="shared" si="79"/>
        <v>0</v>
      </c>
      <c r="AS318" s="184">
        <f>IF(EA_Tabelle!$AI318="Ja",EA_Tabelle!$AM318,IF(EA_Tabelle!$Y318&lt;&gt;"",EA_Tabelle!$Y318,EA_Tabelle!$U318))</f>
        <v>0</v>
      </c>
      <c r="AT318" s="76">
        <f>IF(EA_Tabelle!$AI318="Ja",EA_Tabelle!$AN318,IF(EA_Tabelle!$AC318&lt;&gt;0,EA_Tabelle!$AC318,EA_Tabelle!$W318))</f>
        <v>0</v>
      </c>
      <c r="AU318" s="91">
        <f>IF(EA_Tabelle!$AI318="Ja",EA_Tabelle!$AO318,IF(EA_Tabelle!$AF318&lt;&gt;0,EA_Tabelle!$AF318,EA_Tabelle!$X318))</f>
        <v>0</v>
      </c>
    </row>
    <row r="319" spans="1:47" s="81" customFormat="1" ht="25" customHeight="1" x14ac:dyDescent="0.3">
      <c r="A319" s="89" t="str">
        <f t="shared" si="64"/>
        <v>0_299</v>
      </c>
      <c r="B319" s="78">
        <f t="shared" si="65"/>
        <v>0</v>
      </c>
      <c r="C319" s="78">
        <f>IF(EA_Tabelle!$B82="","",COUNTIF($B$20:B318,EA_Tabelle!$B82)+1)</f>
        <v>299</v>
      </c>
      <c r="D319" s="77">
        <f t="shared" si="66"/>
        <v>0</v>
      </c>
      <c r="E319" s="77" t="e">
        <f>INDEX(Lieferanten[L_ID],MATCH(EA_Tabelle!$M319,Lieferanten[Lieferantenbezeichnung],0))</f>
        <v>#N/A</v>
      </c>
      <c r="F319" s="79">
        <f t="shared" si="67"/>
        <v>0</v>
      </c>
      <c r="G319" s="79" t="str">
        <f>IF(EA_Tabelle!$L319="","",(INDEX(BT[Ressort],MATCH(EA_Tabelle!$L319,BT[Bedarfsträger],0))))</f>
        <v/>
      </c>
      <c r="H319" s="80" t="str">
        <f>IF(EA_Tabelle!$L319="","",(INDEX(BT[BT_ID],MATCH(EA_Tabelle!$L319,BT[Bedarfsträger],0))))</f>
        <v/>
      </c>
      <c r="I319" s="82">
        <f t="shared" si="68"/>
        <v>0</v>
      </c>
      <c r="J319" s="82">
        <f t="shared" si="69"/>
        <v>0</v>
      </c>
      <c r="K319" s="83">
        <f t="shared" si="70"/>
        <v>0</v>
      </c>
      <c r="L319" s="44"/>
      <c r="M319" s="46"/>
      <c r="N319" s="208"/>
      <c r="O319" s="44"/>
      <c r="P319" s="43"/>
      <c r="Q319" s="206"/>
      <c r="R319" s="44"/>
      <c r="S319" s="90"/>
      <c r="T319" s="46"/>
      <c r="U319" s="210"/>
      <c r="V319" s="43"/>
      <c r="W319" s="186">
        <f>IFERROR(U319*INDEX(Preisstufen[Netto],MATCH(EA_Tabelle!T319,Preisstufen[Preisstufe],0)),0)</f>
        <v>0</v>
      </c>
      <c r="X319" s="186">
        <f t="shared" si="75"/>
        <v>0</v>
      </c>
      <c r="Y319" s="47"/>
      <c r="Z319" s="211"/>
      <c r="AA319" s="212"/>
      <c r="AB319" s="193">
        <f t="shared" si="71"/>
        <v>0</v>
      </c>
      <c r="AC319" s="211">
        <f t="shared" si="72"/>
        <v>0</v>
      </c>
      <c r="AD319" s="88">
        <v>0.19</v>
      </c>
      <c r="AE319" s="195">
        <f t="shared" si="76"/>
        <v>0</v>
      </c>
      <c r="AF319" s="211">
        <f t="shared" si="77"/>
        <v>0</v>
      </c>
      <c r="AG319" s="50"/>
      <c r="AH319" s="43"/>
      <c r="AI319" s="46"/>
      <c r="AJ319" s="43"/>
      <c r="AK319" s="43"/>
      <c r="AL319" s="46"/>
      <c r="AM319" s="47"/>
      <c r="AN319" s="76">
        <f t="shared" si="73"/>
        <v>0</v>
      </c>
      <c r="AO319" s="76">
        <f t="shared" si="78"/>
        <v>0</v>
      </c>
      <c r="AP319" s="214"/>
      <c r="AQ319" s="76">
        <f t="shared" si="74"/>
        <v>0</v>
      </c>
      <c r="AR319" s="91">
        <f t="shared" si="79"/>
        <v>0</v>
      </c>
      <c r="AS319" s="184">
        <f>IF(EA_Tabelle!$AI319="Ja",EA_Tabelle!$AM319,IF(EA_Tabelle!$Y319&lt;&gt;"",EA_Tabelle!$Y319,EA_Tabelle!$U319))</f>
        <v>0</v>
      </c>
      <c r="AT319" s="76">
        <f>IF(EA_Tabelle!$AI319="Ja",EA_Tabelle!$AN319,IF(EA_Tabelle!$AC319&lt;&gt;0,EA_Tabelle!$AC319,EA_Tabelle!$W319))</f>
        <v>0</v>
      </c>
      <c r="AU319" s="91">
        <f>IF(EA_Tabelle!$AI319="Ja",EA_Tabelle!$AO319,IF(EA_Tabelle!$AF319&lt;&gt;0,EA_Tabelle!$AF319,EA_Tabelle!$X319))</f>
        <v>0</v>
      </c>
    </row>
    <row r="320" spans="1:47" s="81" customFormat="1" ht="25" customHeight="1" x14ac:dyDescent="0.3">
      <c r="A320" s="89" t="str">
        <f t="shared" si="64"/>
        <v>0_300</v>
      </c>
      <c r="B320" s="78">
        <f t="shared" si="65"/>
        <v>0</v>
      </c>
      <c r="C320" s="78">
        <f>IF(EA_Tabelle!$B83="","",COUNTIF($B$20:B319,EA_Tabelle!$B83)+1)</f>
        <v>300</v>
      </c>
      <c r="D320" s="77">
        <f t="shared" si="66"/>
        <v>0</v>
      </c>
      <c r="E320" s="77" t="e">
        <f>INDEX(Lieferanten[L_ID],MATCH(EA_Tabelle!$M320,Lieferanten[Lieferantenbezeichnung],0))</f>
        <v>#N/A</v>
      </c>
      <c r="F320" s="79">
        <f t="shared" si="67"/>
        <v>0</v>
      </c>
      <c r="G320" s="79" t="str">
        <f>IF(EA_Tabelle!$L320="","",(INDEX(BT[Ressort],MATCH(EA_Tabelle!$L320,BT[Bedarfsträger],0))))</f>
        <v/>
      </c>
      <c r="H320" s="80" t="str">
        <f>IF(EA_Tabelle!$L320="","",(INDEX(BT[BT_ID],MATCH(EA_Tabelle!$L320,BT[Bedarfsträger],0))))</f>
        <v/>
      </c>
      <c r="I320" s="82">
        <f t="shared" si="68"/>
        <v>0</v>
      </c>
      <c r="J320" s="82">
        <f t="shared" si="69"/>
        <v>0</v>
      </c>
      <c r="K320" s="83">
        <f t="shared" si="70"/>
        <v>0</v>
      </c>
      <c r="L320" s="44"/>
      <c r="M320" s="46"/>
      <c r="N320" s="208"/>
      <c r="O320" s="44"/>
      <c r="P320" s="43"/>
      <c r="Q320" s="206"/>
      <c r="R320" s="44"/>
      <c r="S320" s="90"/>
      <c r="T320" s="46"/>
      <c r="U320" s="210"/>
      <c r="V320" s="43"/>
      <c r="W320" s="186">
        <f>IFERROR(U320*INDEX(Preisstufen[Netto],MATCH(EA_Tabelle!T320,Preisstufen[Preisstufe],0)),0)</f>
        <v>0</v>
      </c>
      <c r="X320" s="186">
        <f t="shared" si="75"/>
        <v>0</v>
      </c>
      <c r="Y320" s="47"/>
      <c r="Z320" s="211"/>
      <c r="AA320" s="212"/>
      <c r="AB320" s="193">
        <f t="shared" si="71"/>
        <v>0</v>
      </c>
      <c r="AC320" s="211">
        <f t="shared" si="72"/>
        <v>0</v>
      </c>
      <c r="AD320" s="88">
        <v>0.19</v>
      </c>
      <c r="AE320" s="195">
        <f t="shared" si="76"/>
        <v>0</v>
      </c>
      <c r="AF320" s="211">
        <f t="shared" si="77"/>
        <v>0</v>
      </c>
      <c r="AG320" s="50"/>
      <c r="AH320" s="43"/>
      <c r="AI320" s="46"/>
      <c r="AJ320" s="43"/>
      <c r="AK320" s="43"/>
      <c r="AL320" s="46"/>
      <c r="AM320" s="47"/>
      <c r="AN320" s="76">
        <f t="shared" si="73"/>
        <v>0</v>
      </c>
      <c r="AO320" s="76">
        <f t="shared" si="78"/>
        <v>0</v>
      </c>
      <c r="AP320" s="214"/>
      <c r="AQ320" s="76">
        <f t="shared" si="74"/>
        <v>0</v>
      </c>
      <c r="AR320" s="91">
        <f t="shared" si="79"/>
        <v>0</v>
      </c>
      <c r="AS320" s="184">
        <f>IF(EA_Tabelle!$AI320="Ja",EA_Tabelle!$AM320,IF(EA_Tabelle!$Y320&lt;&gt;"",EA_Tabelle!$Y320,EA_Tabelle!$U320))</f>
        <v>0</v>
      </c>
      <c r="AT320" s="76">
        <f>IF(EA_Tabelle!$AI320="Ja",EA_Tabelle!$AN320,IF(EA_Tabelle!$AC320&lt;&gt;0,EA_Tabelle!$AC320,EA_Tabelle!$W320))</f>
        <v>0</v>
      </c>
      <c r="AU320" s="91">
        <f>IF(EA_Tabelle!$AI320="Ja",EA_Tabelle!$AO320,IF(EA_Tabelle!$AF320&lt;&gt;0,EA_Tabelle!$AF320,EA_Tabelle!$X320))</f>
        <v>0</v>
      </c>
    </row>
    <row r="321" spans="1:47" s="81" customFormat="1" ht="25" customHeight="1" x14ac:dyDescent="0.3">
      <c r="A321" s="89" t="str">
        <f t="shared" si="64"/>
        <v>0_301</v>
      </c>
      <c r="B321" s="78">
        <f t="shared" si="65"/>
        <v>0</v>
      </c>
      <c r="C321" s="78">
        <f>IF(EA_Tabelle!$B84="","",COUNTIF($B$20:B320,EA_Tabelle!$B84)+1)</f>
        <v>301</v>
      </c>
      <c r="D321" s="77">
        <f t="shared" si="66"/>
        <v>0</v>
      </c>
      <c r="E321" s="77" t="e">
        <f>INDEX(Lieferanten[L_ID],MATCH(EA_Tabelle!$M321,Lieferanten[Lieferantenbezeichnung],0))</f>
        <v>#N/A</v>
      </c>
      <c r="F321" s="79">
        <f t="shared" si="67"/>
        <v>0</v>
      </c>
      <c r="G321" s="79" t="str">
        <f>IF(EA_Tabelle!$L321="","",(INDEX(BT[Ressort],MATCH(EA_Tabelle!$L321,BT[Bedarfsträger],0))))</f>
        <v/>
      </c>
      <c r="H321" s="80" t="str">
        <f>IF(EA_Tabelle!$L321="","",(INDEX(BT[BT_ID],MATCH(EA_Tabelle!$L321,BT[Bedarfsträger],0))))</f>
        <v/>
      </c>
      <c r="I321" s="82">
        <f t="shared" si="68"/>
        <v>0</v>
      </c>
      <c r="J321" s="82">
        <f t="shared" si="69"/>
        <v>0</v>
      </c>
      <c r="K321" s="83">
        <f t="shared" si="70"/>
        <v>0</v>
      </c>
      <c r="L321" s="44"/>
      <c r="M321" s="46"/>
      <c r="N321" s="208"/>
      <c r="O321" s="44"/>
      <c r="P321" s="43"/>
      <c r="Q321" s="206"/>
      <c r="R321" s="44"/>
      <c r="S321" s="90"/>
      <c r="T321" s="46"/>
      <c r="U321" s="210"/>
      <c r="V321" s="43"/>
      <c r="W321" s="186">
        <f>IFERROR(U321*INDEX(Preisstufen[Netto],MATCH(EA_Tabelle!T321,Preisstufen[Preisstufe],0)),0)</f>
        <v>0</v>
      </c>
      <c r="X321" s="186">
        <f t="shared" si="75"/>
        <v>0</v>
      </c>
      <c r="Y321" s="47"/>
      <c r="Z321" s="211"/>
      <c r="AA321" s="212"/>
      <c r="AB321" s="193">
        <f t="shared" si="71"/>
        <v>0</v>
      </c>
      <c r="AC321" s="211">
        <f t="shared" si="72"/>
        <v>0</v>
      </c>
      <c r="AD321" s="88">
        <v>0.19</v>
      </c>
      <c r="AE321" s="195">
        <f t="shared" si="76"/>
        <v>0</v>
      </c>
      <c r="AF321" s="211">
        <f t="shared" si="77"/>
        <v>0</v>
      </c>
      <c r="AG321" s="50"/>
      <c r="AH321" s="43"/>
      <c r="AI321" s="46"/>
      <c r="AJ321" s="43"/>
      <c r="AK321" s="43"/>
      <c r="AL321" s="46"/>
      <c r="AM321" s="47"/>
      <c r="AN321" s="76">
        <f t="shared" si="73"/>
        <v>0</v>
      </c>
      <c r="AO321" s="76">
        <f t="shared" si="78"/>
        <v>0</v>
      </c>
      <c r="AP321" s="214"/>
      <c r="AQ321" s="76">
        <f t="shared" si="74"/>
        <v>0</v>
      </c>
      <c r="AR321" s="91">
        <f t="shared" si="79"/>
        <v>0</v>
      </c>
      <c r="AS321" s="184">
        <f>IF(EA_Tabelle!$AI321="Ja",EA_Tabelle!$AM321,IF(EA_Tabelle!$Y321&lt;&gt;"",EA_Tabelle!$Y321,EA_Tabelle!$U321))</f>
        <v>0</v>
      </c>
      <c r="AT321" s="76">
        <f>IF(EA_Tabelle!$AI321="Ja",EA_Tabelle!$AN321,IF(EA_Tabelle!$AC321&lt;&gt;0,EA_Tabelle!$AC321,EA_Tabelle!$W321))</f>
        <v>0</v>
      </c>
      <c r="AU321" s="91">
        <f>IF(EA_Tabelle!$AI321="Ja",EA_Tabelle!$AO321,IF(EA_Tabelle!$AF321&lt;&gt;0,EA_Tabelle!$AF321,EA_Tabelle!$X321))</f>
        <v>0</v>
      </c>
    </row>
    <row r="322" spans="1:47" s="81" customFormat="1" ht="25" customHeight="1" x14ac:dyDescent="0.3">
      <c r="A322" s="89" t="str">
        <f t="shared" si="64"/>
        <v>0_302</v>
      </c>
      <c r="B322" s="78">
        <f t="shared" si="65"/>
        <v>0</v>
      </c>
      <c r="C322" s="78">
        <f>IF(EA_Tabelle!$B85="","",COUNTIF($B$20:B321,EA_Tabelle!$B85)+1)</f>
        <v>302</v>
      </c>
      <c r="D322" s="77">
        <f t="shared" si="66"/>
        <v>0</v>
      </c>
      <c r="E322" s="77" t="e">
        <f>INDEX(Lieferanten[L_ID],MATCH(EA_Tabelle!$M322,Lieferanten[Lieferantenbezeichnung],0))</f>
        <v>#N/A</v>
      </c>
      <c r="F322" s="79">
        <f t="shared" si="67"/>
        <v>0</v>
      </c>
      <c r="G322" s="79" t="str">
        <f>IF(EA_Tabelle!$L322="","",(INDEX(BT[Ressort],MATCH(EA_Tabelle!$L322,BT[Bedarfsträger],0))))</f>
        <v/>
      </c>
      <c r="H322" s="80" t="str">
        <f>IF(EA_Tabelle!$L322="","",(INDEX(BT[BT_ID],MATCH(EA_Tabelle!$L322,BT[Bedarfsträger],0))))</f>
        <v/>
      </c>
      <c r="I322" s="82">
        <f t="shared" si="68"/>
        <v>0</v>
      </c>
      <c r="J322" s="82">
        <f t="shared" si="69"/>
        <v>0</v>
      </c>
      <c r="K322" s="83">
        <f t="shared" si="70"/>
        <v>0</v>
      </c>
      <c r="L322" s="44"/>
      <c r="M322" s="46"/>
      <c r="N322" s="208"/>
      <c r="O322" s="44"/>
      <c r="P322" s="43"/>
      <c r="Q322" s="206"/>
      <c r="R322" s="44"/>
      <c r="S322" s="90"/>
      <c r="T322" s="46"/>
      <c r="U322" s="210"/>
      <c r="V322" s="43"/>
      <c r="W322" s="186">
        <f>IFERROR(U322*INDEX(Preisstufen[Netto],MATCH(EA_Tabelle!T322,Preisstufen[Preisstufe],0)),0)</f>
        <v>0</v>
      </c>
      <c r="X322" s="186">
        <f t="shared" si="75"/>
        <v>0</v>
      </c>
      <c r="Y322" s="47"/>
      <c r="Z322" s="211"/>
      <c r="AA322" s="212"/>
      <c r="AB322" s="193">
        <f t="shared" si="71"/>
        <v>0</v>
      </c>
      <c r="AC322" s="211">
        <f t="shared" si="72"/>
        <v>0</v>
      </c>
      <c r="AD322" s="88">
        <v>0.19</v>
      </c>
      <c r="AE322" s="195">
        <f t="shared" si="76"/>
        <v>0</v>
      </c>
      <c r="AF322" s="211">
        <f t="shared" si="77"/>
        <v>0</v>
      </c>
      <c r="AG322" s="50"/>
      <c r="AH322" s="43"/>
      <c r="AI322" s="46"/>
      <c r="AJ322" s="43"/>
      <c r="AK322" s="43"/>
      <c r="AL322" s="46"/>
      <c r="AM322" s="47"/>
      <c r="AN322" s="76">
        <f t="shared" si="73"/>
        <v>0</v>
      </c>
      <c r="AO322" s="76">
        <f t="shared" si="78"/>
        <v>0</v>
      </c>
      <c r="AP322" s="214"/>
      <c r="AQ322" s="76">
        <f t="shared" si="74"/>
        <v>0</v>
      </c>
      <c r="AR322" s="91">
        <f t="shared" si="79"/>
        <v>0</v>
      </c>
      <c r="AS322" s="184">
        <f>IF(EA_Tabelle!$AI322="Ja",EA_Tabelle!$AM322,IF(EA_Tabelle!$Y322&lt;&gt;"",EA_Tabelle!$Y322,EA_Tabelle!$U322))</f>
        <v>0</v>
      </c>
      <c r="AT322" s="76">
        <f>IF(EA_Tabelle!$AI322="Ja",EA_Tabelle!$AN322,IF(EA_Tabelle!$AC322&lt;&gt;0,EA_Tabelle!$AC322,EA_Tabelle!$W322))</f>
        <v>0</v>
      </c>
      <c r="AU322" s="91">
        <f>IF(EA_Tabelle!$AI322="Ja",EA_Tabelle!$AO322,IF(EA_Tabelle!$AF322&lt;&gt;0,EA_Tabelle!$AF322,EA_Tabelle!$X322))</f>
        <v>0</v>
      </c>
    </row>
    <row r="323" spans="1:47" s="81" customFormat="1" ht="25" customHeight="1" x14ac:dyDescent="0.3">
      <c r="A323" s="89" t="str">
        <f t="shared" si="64"/>
        <v>0_303</v>
      </c>
      <c r="B323" s="78">
        <f t="shared" si="65"/>
        <v>0</v>
      </c>
      <c r="C323" s="78">
        <f>IF(EA_Tabelle!$B86="","",COUNTIF($B$20:B322,EA_Tabelle!$B86)+1)</f>
        <v>303</v>
      </c>
      <c r="D323" s="77">
        <f t="shared" si="66"/>
        <v>0</v>
      </c>
      <c r="E323" s="77" t="e">
        <f>INDEX(Lieferanten[L_ID],MATCH(EA_Tabelle!$M323,Lieferanten[Lieferantenbezeichnung],0))</f>
        <v>#N/A</v>
      </c>
      <c r="F323" s="79">
        <f t="shared" si="67"/>
        <v>0</v>
      </c>
      <c r="G323" s="79" t="str">
        <f>IF(EA_Tabelle!$L323="","",(INDEX(BT[Ressort],MATCH(EA_Tabelle!$L323,BT[Bedarfsträger],0))))</f>
        <v/>
      </c>
      <c r="H323" s="80" t="str">
        <f>IF(EA_Tabelle!$L323="","",(INDEX(BT[BT_ID],MATCH(EA_Tabelle!$L323,BT[Bedarfsträger],0))))</f>
        <v/>
      </c>
      <c r="I323" s="82">
        <f t="shared" si="68"/>
        <v>0</v>
      </c>
      <c r="J323" s="82">
        <f t="shared" si="69"/>
        <v>0</v>
      </c>
      <c r="K323" s="83">
        <f t="shared" si="70"/>
        <v>0</v>
      </c>
      <c r="L323" s="44"/>
      <c r="M323" s="46"/>
      <c r="N323" s="208"/>
      <c r="O323" s="44"/>
      <c r="P323" s="43"/>
      <c r="Q323" s="206"/>
      <c r="R323" s="44"/>
      <c r="S323" s="90"/>
      <c r="T323" s="46"/>
      <c r="U323" s="210"/>
      <c r="V323" s="43"/>
      <c r="W323" s="186">
        <f>IFERROR(U323*INDEX(Preisstufen[Netto],MATCH(EA_Tabelle!T323,Preisstufen[Preisstufe],0)),0)</f>
        <v>0</v>
      </c>
      <c r="X323" s="186">
        <f t="shared" si="75"/>
        <v>0</v>
      </c>
      <c r="Y323" s="47"/>
      <c r="Z323" s="211"/>
      <c r="AA323" s="212"/>
      <c r="AB323" s="193">
        <f t="shared" si="71"/>
        <v>0</v>
      </c>
      <c r="AC323" s="211">
        <f t="shared" si="72"/>
        <v>0</v>
      </c>
      <c r="AD323" s="88">
        <v>0.19</v>
      </c>
      <c r="AE323" s="195">
        <f t="shared" si="76"/>
        <v>0</v>
      </c>
      <c r="AF323" s="211">
        <f t="shared" si="77"/>
        <v>0</v>
      </c>
      <c r="AG323" s="50"/>
      <c r="AH323" s="43"/>
      <c r="AI323" s="46"/>
      <c r="AJ323" s="43"/>
      <c r="AK323" s="43"/>
      <c r="AL323" s="46"/>
      <c r="AM323" s="47"/>
      <c r="AN323" s="76">
        <f t="shared" si="73"/>
        <v>0</v>
      </c>
      <c r="AO323" s="76">
        <f t="shared" si="78"/>
        <v>0</v>
      </c>
      <c r="AP323" s="214"/>
      <c r="AQ323" s="76">
        <f t="shared" si="74"/>
        <v>0</v>
      </c>
      <c r="AR323" s="91">
        <f t="shared" si="79"/>
        <v>0</v>
      </c>
      <c r="AS323" s="184">
        <f>IF(EA_Tabelle!$AI323="Ja",EA_Tabelle!$AM323,IF(EA_Tabelle!$Y323&lt;&gt;"",EA_Tabelle!$Y323,EA_Tabelle!$U323))</f>
        <v>0</v>
      </c>
      <c r="AT323" s="76">
        <f>IF(EA_Tabelle!$AI323="Ja",EA_Tabelle!$AN323,IF(EA_Tabelle!$AC323&lt;&gt;0,EA_Tabelle!$AC323,EA_Tabelle!$W323))</f>
        <v>0</v>
      </c>
      <c r="AU323" s="91">
        <f>IF(EA_Tabelle!$AI323="Ja",EA_Tabelle!$AO323,IF(EA_Tabelle!$AF323&lt;&gt;0,EA_Tabelle!$AF323,EA_Tabelle!$X323))</f>
        <v>0</v>
      </c>
    </row>
    <row r="324" spans="1:47" s="81" customFormat="1" ht="25" customHeight="1" x14ac:dyDescent="0.3">
      <c r="A324" s="89" t="str">
        <f t="shared" si="64"/>
        <v>0_304</v>
      </c>
      <c r="B324" s="78">
        <f t="shared" si="65"/>
        <v>0</v>
      </c>
      <c r="C324" s="78">
        <f>IF(EA_Tabelle!$B87="","",COUNTIF($B$20:B323,EA_Tabelle!$B87)+1)</f>
        <v>304</v>
      </c>
      <c r="D324" s="77">
        <f t="shared" si="66"/>
        <v>0</v>
      </c>
      <c r="E324" s="77" t="e">
        <f>INDEX(Lieferanten[L_ID],MATCH(EA_Tabelle!$M324,Lieferanten[Lieferantenbezeichnung],0))</f>
        <v>#N/A</v>
      </c>
      <c r="F324" s="79">
        <f t="shared" si="67"/>
        <v>0</v>
      </c>
      <c r="G324" s="79" t="str">
        <f>IF(EA_Tabelle!$L324="","",(INDEX(BT[Ressort],MATCH(EA_Tabelle!$L324,BT[Bedarfsträger],0))))</f>
        <v/>
      </c>
      <c r="H324" s="80" t="str">
        <f>IF(EA_Tabelle!$L324="","",(INDEX(BT[BT_ID],MATCH(EA_Tabelle!$L324,BT[Bedarfsträger],0))))</f>
        <v/>
      </c>
      <c r="I324" s="82">
        <f t="shared" si="68"/>
        <v>0</v>
      </c>
      <c r="J324" s="82">
        <f t="shared" si="69"/>
        <v>0</v>
      </c>
      <c r="K324" s="83">
        <f t="shared" si="70"/>
        <v>0</v>
      </c>
      <c r="L324" s="44"/>
      <c r="M324" s="46"/>
      <c r="N324" s="208"/>
      <c r="O324" s="44"/>
      <c r="P324" s="43"/>
      <c r="Q324" s="206"/>
      <c r="R324" s="44"/>
      <c r="S324" s="90"/>
      <c r="T324" s="46"/>
      <c r="U324" s="210"/>
      <c r="V324" s="43"/>
      <c r="W324" s="186">
        <f>IFERROR(U324*INDEX(Preisstufen[Netto],MATCH(EA_Tabelle!T324,Preisstufen[Preisstufe],0)),0)</f>
        <v>0</v>
      </c>
      <c r="X324" s="186">
        <f t="shared" si="75"/>
        <v>0</v>
      </c>
      <c r="Y324" s="47"/>
      <c r="Z324" s="211"/>
      <c r="AA324" s="212"/>
      <c r="AB324" s="193">
        <f t="shared" si="71"/>
        <v>0</v>
      </c>
      <c r="AC324" s="211">
        <f t="shared" si="72"/>
        <v>0</v>
      </c>
      <c r="AD324" s="88">
        <v>0.19</v>
      </c>
      <c r="AE324" s="195">
        <f t="shared" si="76"/>
        <v>0</v>
      </c>
      <c r="AF324" s="211">
        <f t="shared" si="77"/>
        <v>0</v>
      </c>
      <c r="AG324" s="50"/>
      <c r="AH324" s="43"/>
      <c r="AI324" s="46"/>
      <c r="AJ324" s="43"/>
      <c r="AK324" s="43"/>
      <c r="AL324" s="46"/>
      <c r="AM324" s="47"/>
      <c r="AN324" s="76">
        <f t="shared" si="73"/>
        <v>0</v>
      </c>
      <c r="AO324" s="76">
        <f t="shared" si="78"/>
        <v>0</v>
      </c>
      <c r="AP324" s="214"/>
      <c r="AQ324" s="76">
        <f t="shared" si="74"/>
        <v>0</v>
      </c>
      <c r="AR324" s="91">
        <f t="shared" si="79"/>
        <v>0</v>
      </c>
      <c r="AS324" s="184">
        <f>IF(EA_Tabelle!$AI324="Ja",EA_Tabelle!$AM324,IF(EA_Tabelle!$Y324&lt;&gt;"",EA_Tabelle!$Y324,EA_Tabelle!$U324))</f>
        <v>0</v>
      </c>
      <c r="AT324" s="76">
        <f>IF(EA_Tabelle!$AI324="Ja",EA_Tabelle!$AN324,IF(EA_Tabelle!$AC324&lt;&gt;0,EA_Tabelle!$AC324,EA_Tabelle!$W324))</f>
        <v>0</v>
      </c>
      <c r="AU324" s="91">
        <f>IF(EA_Tabelle!$AI324="Ja",EA_Tabelle!$AO324,IF(EA_Tabelle!$AF324&lt;&gt;0,EA_Tabelle!$AF324,EA_Tabelle!$X324))</f>
        <v>0</v>
      </c>
    </row>
    <row r="325" spans="1:47" s="81" customFormat="1" ht="25" customHeight="1" x14ac:dyDescent="0.3">
      <c r="A325" s="89" t="str">
        <f t="shared" si="64"/>
        <v>0_305</v>
      </c>
      <c r="B325" s="78">
        <f t="shared" si="65"/>
        <v>0</v>
      </c>
      <c r="C325" s="78">
        <f>IF(EA_Tabelle!$B88="","",COUNTIF($B$20:B324,EA_Tabelle!$B88)+1)</f>
        <v>305</v>
      </c>
      <c r="D325" s="77">
        <f t="shared" si="66"/>
        <v>0</v>
      </c>
      <c r="E325" s="77" t="e">
        <f>INDEX(Lieferanten[L_ID],MATCH(EA_Tabelle!$M325,Lieferanten[Lieferantenbezeichnung],0))</f>
        <v>#N/A</v>
      </c>
      <c r="F325" s="79">
        <f t="shared" si="67"/>
        <v>0</v>
      </c>
      <c r="G325" s="79" t="str">
        <f>IF(EA_Tabelle!$L325="","",(INDEX(BT[Ressort],MATCH(EA_Tabelle!$L325,BT[Bedarfsträger],0))))</f>
        <v/>
      </c>
      <c r="H325" s="80" t="str">
        <f>IF(EA_Tabelle!$L325="","",(INDEX(BT[BT_ID],MATCH(EA_Tabelle!$L325,BT[Bedarfsträger],0))))</f>
        <v/>
      </c>
      <c r="I325" s="82">
        <f t="shared" si="68"/>
        <v>0</v>
      </c>
      <c r="J325" s="82">
        <f t="shared" si="69"/>
        <v>0</v>
      </c>
      <c r="K325" s="83">
        <f t="shared" si="70"/>
        <v>0</v>
      </c>
      <c r="L325" s="44"/>
      <c r="M325" s="46"/>
      <c r="N325" s="208"/>
      <c r="O325" s="44"/>
      <c r="P325" s="43"/>
      <c r="Q325" s="206"/>
      <c r="R325" s="44"/>
      <c r="S325" s="90"/>
      <c r="T325" s="46"/>
      <c r="U325" s="210"/>
      <c r="V325" s="43"/>
      <c r="W325" s="186">
        <f>IFERROR(U325*INDEX(Preisstufen[Netto],MATCH(EA_Tabelle!T325,Preisstufen[Preisstufe],0)),0)</f>
        <v>0</v>
      </c>
      <c r="X325" s="186">
        <f t="shared" si="75"/>
        <v>0</v>
      </c>
      <c r="Y325" s="47"/>
      <c r="Z325" s="211"/>
      <c r="AA325" s="212"/>
      <c r="AB325" s="193">
        <f t="shared" si="71"/>
        <v>0</v>
      </c>
      <c r="AC325" s="211">
        <f t="shared" si="72"/>
        <v>0</v>
      </c>
      <c r="AD325" s="88">
        <v>0.19</v>
      </c>
      <c r="AE325" s="195">
        <f t="shared" si="76"/>
        <v>0</v>
      </c>
      <c r="AF325" s="211">
        <f t="shared" si="77"/>
        <v>0</v>
      </c>
      <c r="AG325" s="50"/>
      <c r="AH325" s="43"/>
      <c r="AI325" s="46"/>
      <c r="AJ325" s="43"/>
      <c r="AK325" s="43"/>
      <c r="AL325" s="46"/>
      <c r="AM325" s="47"/>
      <c r="AN325" s="76">
        <f t="shared" si="73"/>
        <v>0</v>
      </c>
      <c r="AO325" s="76">
        <f t="shared" si="78"/>
        <v>0</v>
      </c>
      <c r="AP325" s="214"/>
      <c r="AQ325" s="76">
        <f t="shared" si="74"/>
        <v>0</v>
      </c>
      <c r="AR325" s="91">
        <f t="shared" si="79"/>
        <v>0</v>
      </c>
      <c r="AS325" s="184">
        <f>IF(EA_Tabelle!$AI325="Ja",EA_Tabelle!$AM325,IF(EA_Tabelle!$Y325&lt;&gt;"",EA_Tabelle!$Y325,EA_Tabelle!$U325))</f>
        <v>0</v>
      </c>
      <c r="AT325" s="76">
        <f>IF(EA_Tabelle!$AI325="Ja",EA_Tabelle!$AN325,IF(EA_Tabelle!$AC325&lt;&gt;0,EA_Tabelle!$AC325,EA_Tabelle!$W325))</f>
        <v>0</v>
      </c>
      <c r="AU325" s="91">
        <f>IF(EA_Tabelle!$AI325="Ja",EA_Tabelle!$AO325,IF(EA_Tabelle!$AF325&lt;&gt;0,EA_Tabelle!$AF325,EA_Tabelle!$X325))</f>
        <v>0</v>
      </c>
    </row>
    <row r="326" spans="1:47" s="81" customFormat="1" ht="25" customHeight="1" x14ac:dyDescent="0.3">
      <c r="A326" s="89" t="str">
        <f t="shared" si="64"/>
        <v>0_306</v>
      </c>
      <c r="B326" s="78">
        <f t="shared" si="65"/>
        <v>0</v>
      </c>
      <c r="C326" s="78">
        <f>IF(EA_Tabelle!$B89="","",COUNTIF($B$20:B325,EA_Tabelle!$B89)+1)</f>
        <v>306</v>
      </c>
      <c r="D326" s="77">
        <f t="shared" si="66"/>
        <v>0</v>
      </c>
      <c r="E326" s="77" t="e">
        <f>INDEX(Lieferanten[L_ID],MATCH(EA_Tabelle!$M326,Lieferanten[Lieferantenbezeichnung],0))</f>
        <v>#N/A</v>
      </c>
      <c r="F326" s="79">
        <f t="shared" si="67"/>
        <v>0</v>
      </c>
      <c r="G326" s="79" t="str">
        <f>IF(EA_Tabelle!$L326="","",(INDEX(BT[Ressort],MATCH(EA_Tabelle!$L326,BT[Bedarfsträger],0))))</f>
        <v/>
      </c>
      <c r="H326" s="80" t="str">
        <f>IF(EA_Tabelle!$L326="","",(INDEX(BT[BT_ID],MATCH(EA_Tabelle!$L326,BT[Bedarfsträger],0))))</f>
        <v/>
      </c>
      <c r="I326" s="82">
        <f t="shared" si="68"/>
        <v>0</v>
      </c>
      <c r="J326" s="82">
        <f t="shared" si="69"/>
        <v>0</v>
      </c>
      <c r="K326" s="83">
        <f t="shared" si="70"/>
        <v>0</v>
      </c>
      <c r="L326" s="44"/>
      <c r="M326" s="46"/>
      <c r="N326" s="208"/>
      <c r="O326" s="44"/>
      <c r="P326" s="43"/>
      <c r="Q326" s="206"/>
      <c r="R326" s="44"/>
      <c r="S326" s="90"/>
      <c r="T326" s="46"/>
      <c r="U326" s="210"/>
      <c r="V326" s="43"/>
      <c r="W326" s="186">
        <f>IFERROR(U326*INDEX(Preisstufen[Netto],MATCH(EA_Tabelle!T326,Preisstufen[Preisstufe],0)),0)</f>
        <v>0</v>
      </c>
      <c r="X326" s="186">
        <f t="shared" si="75"/>
        <v>0</v>
      </c>
      <c r="Y326" s="47"/>
      <c r="Z326" s="211"/>
      <c r="AA326" s="212"/>
      <c r="AB326" s="193">
        <f t="shared" si="71"/>
        <v>0</v>
      </c>
      <c r="AC326" s="211">
        <f t="shared" si="72"/>
        <v>0</v>
      </c>
      <c r="AD326" s="88">
        <v>0.19</v>
      </c>
      <c r="AE326" s="195">
        <f t="shared" si="76"/>
        <v>0</v>
      </c>
      <c r="AF326" s="211">
        <f t="shared" si="77"/>
        <v>0</v>
      </c>
      <c r="AG326" s="50"/>
      <c r="AH326" s="43"/>
      <c r="AI326" s="46"/>
      <c r="AJ326" s="43"/>
      <c r="AK326" s="43"/>
      <c r="AL326" s="46"/>
      <c r="AM326" s="47"/>
      <c r="AN326" s="76">
        <f t="shared" si="73"/>
        <v>0</v>
      </c>
      <c r="AO326" s="76">
        <f t="shared" si="78"/>
        <v>0</v>
      </c>
      <c r="AP326" s="214"/>
      <c r="AQ326" s="76">
        <f t="shared" si="74"/>
        <v>0</v>
      </c>
      <c r="AR326" s="91">
        <f t="shared" si="79"/>
        <v>0</v>
      </c>
      <c r="AS326" s="184">
        <f>IF(EA_Tabelle!$AI326="Ja",EA_Tabelle!$AM326,IF(EA_Tabelle!$Y326&lt;&gt;"",EA_Tabelle!$Y326,EA_Tabelle!$U326))</f>
        <v>0</v>
      </c>
      <c r="AT326" s="76">
        <f>IF(EA_Tabelle!$AI326="Ja",EA_Tabelle!$AN326,IF(EA_Tabelle!$AC326&lt;&gt;0,EA_Tabelle!$AC326,EA_Tabelle!$W326))</f>
        <v>0</v>
      </c>
      <c r="AU326" s="91">
        <f>IF(EA_Tabelle!$AI326="Ja",EA_Tabelle!$AO326,IF(EA_Tabelle!$AF326&lt;&gt;0,EA_Tabelle!$AF326,EA_Tabelle!$X326))</f>
        <v>0</v>
      </c>
    </row>
    <row r="327" spans="1:47" s="81" customFormat="1" ht="25" customHeight="1" x14ac:dyDescent="0.3">
      <c r="A327" s="89" t="str">
        <f t="shared" si="64"/>
        <v>0_307</v>
      </c>
      <c r="B327" s="78">
        <f t="shared" si="65"/>
        <v>0</v>
      </c>
      <c r="C327" s="78">
        <f>IF(EA_Tabelle!$B90="","",COUNTIF($B$20:B326,EA_Tabelle!$B90)+1)</f>
        <v>307</v>
      </c>
      <c r="D327" s="77">
        <f t="shared" si="66"/>
        <v>0</v>
      </c>
      <c r="E327" s="77" t="e">
        <f>INDEX(Lieferanten[L_ID],MATCH(EA_Tabelle!$M327,Lieferanten[Lieferantenbezeichnung],0))</f>
        <v>#N/A</v>
      </c>
      <c r="F327" s="79">
        <f t="shared" si="67"/>
        <v>0</v>
      </c>
      <c r="G327" s="79" t="str">
        <f>IF(EA_Tabelle!$L327="","",(INDEX(BT[Ressort],MATCH(EA_Tabelle!$L327,BT[Bedarfsträger],0))))</f>
        <v/>
      </c>
      <c r="H327" s="80" t="str">
        <f>IF(EA_Tabelle!$L327="","",(INDEX(BT[BT_ID],MATCH(EA_Tabelle!$L327,BT[Bedarfsträger],0))))</f>
        <v/>
      </c>
      <c r="I327" s="82">
        <f t="shared" si="68"/>
        <v>0</v>
      </c>
      <c r="J327" s="82">
        <f t="shared" si="69"/>
        <v>0</v>
      </c>
      <c r="K327" s="83">
        <f t="shared" si="70"/>
        <v>0</v>
      </c>
      <c r="L327" s="44"/>
      <c r="M327" s="46"/>
      <c r="N327" s="208"/>
      <c r="O327" s="44"/>
      <c r="P327" s="43"/>
      <c r="Q327" s="206"/>
      <c r="R327" s="44"/>
      <c r="S327" s="90"/>
      <c r="T327" s="46"/>
      <c r="U327" s="210"/>
      <c r="V327" s="43"/>
      <c r="W327" s="186">
        <f>IFERROR(U327*INDEX(Preisstufen[Netto],MATCH(EA_Tabelle!T327,Preisstufen[Preisstufe],0)),0)</f>
        <v>0</v>
      </c>
      <c r="X327" s="186">
        <f t="shared" si="75"/>
        <v>0</v>
      </c>
      <c r="Y327" s="47"/>
      <c r="Z327" s="211"/>
      <c r="AA327" s="212"/>
      <c r="AB327" s="193">
        <f t="shared" si="71"/>
        <v>0</v>
      </c>
      <c r="AC327" s="211">
        <f t="shared" si="72"/>
        <v>0</v>
      </c>
      <c r="AD327" s="88">
        <v>0.19</v>
      </c>
      <c r="AE327" s="195">
        <f t="shared" si="76"/>
        <v>0</v>
      </c>
      <c r="AF327" s="211">
        <f t="shared" si="77"/>
        <v>0</v>
      </c>
      <c r="AG327" s="50"/>
      <c r="AH327" s="43"/>
      <c r="AI327" s="46"/>
      <c r="AJ327" s="43"/>
      <c r="AK327" s="43"/>
      <c r="AL327" s="46"/>
      <c r="AM327" s="47"/>
      <c r="AN327" s="76">
        <f t="shared" si="73"/>
        <v>0</v>
      </c>
      <c r="AO327" s="76">
        <f t="shared" si="78"/>
        <v>0</v>
      </c>
      <c r="AP327" s="214"/>
      <c r="AQ327" s="76">
        <f t="shared" si="74"/>
        <v>0</v>
      </c>
      <c r="AR327" s="91">
        <f t="shared" si="79"/>
        <v>0</v>
      </c>
      <c r="AS327" s="184">
        <f>IF(EA_Tabelle!$AI327="Ja",EA_Tabelle!$AM327,IF(EA_Tabelle!$Y327&lt;&gt;"",EA_Tabelle!$Y327,EA_Tabelle!$U327))</f>
        <v>0</v>
      </c>
      <c r="AT327" s="76">
        <f>IF(EA_Tabelle!$AI327="Ja",EA_Tabelle!$AN327,IF(EA_Tabelle!$AC327&lt;&gt;0,EA_Tabelle!$AC327,EA_Tabelle!$W327))</f>
        <v>0</v>
      </c>
      <c r="AU327" s="91">
        <f>IF(EA_Tabelle!$AI327="Ja",EA_Tabelle!$AO327,IF(EA_Tabelle!$AF327&lt;&gt;0,EA_Tabelle!$AF327,EA_Tabelle!$X327))</f>
        <v>0</v>
      </c>
    </row>
    <row r="328" spans="1:47" s="81" customFormat="1" ht="25" customHeight="1" x14ac:dyDescent="0.3">
      <c r="A328" s="89" t="str">
        <f t="shared" si="64"/>
        <v>0_308</v>
      </c>
      <c r="B328" s="78">
        <f t="shared" si="65"/>
        <v>0</v>
      </c>
      <c r="C328" s="78">
        <f>IF(EA_Tabelle!$B91="","",COUNTIF($B$20:B327,EA_Tabelle!$B91)+1)</f>
        <v>308</v>
      </c>
      <c r="D328" s="77">
        <f t="shared" si="66"/>
        <v>0</v>
      </c>
      <c r="E328" s="77" t="e">
        <f>INDEX(Lieferanten[L_ID],MATCH(EA_Tabelle!$M328,Lieferanten[Lieferantenbezeichnung],0))</f>
        <v>#N/A</v>
      </c>
      <c r="F328" s="79">
        <f t="shared" si="67"/>
        <v>0</v>
      </c>
      <c r="G328" s="79" t="str">
        <f>IF(EA_Tabelle!$L328="","",(INDEX(BT[Ressort],MATCH(EA_Tabelle!$L328,BT[Bedarfsträger],0))))</f>
        <v/>
      </c>
      <c r="H328" s="80" t="str">
        <f>IF(EA_Tabelle!$L328="","",(INDEX(BT[BT_ID],MATCH(EA_Tabelle!$L328,BT[Bedarfsträger],0))))</f>
        <v/>
      </c>
      <c r="I328" s="82">
        <f t="shared" si="68"/>
        <v>0</v>
      </c>
      <c r="J328" s="82">
        <f t="shared" si="69"/>
        <v>0</v>
      </c>
      <c r="K328" s="83">
        <f t="shared" si="70"/>
        <v>0</v>
      </c>
      <c r="L328" s="44"/>
      <c r="M328" s="46"/>
      <c r="N328" s="208"/>
      <c r="O328" s="44"/>
      <c r="P328" s="43"/>
      <c r="Q328" s="206"/>
      <c r="R328" s="44"/>
      <c r="S328" s="90"/>
      <c r="T328" s="46"/>
      <c r="U328" s="210"/>
      <c r="V328" s="43"/>
      <c r="W328" s="186">
        <f>IFERROR(U328*INDEX(Preisstufen[Netto],MATCH(EA_Tabelle!T328,Preisstufen[Preisstufe],0)),0)</f>
        <v>0</v>
      </c>
      <c r="X328" s="186">
        <f t="shared" si="75"/>
        <v>0</v>
      </c>
      <c r="Y328" s="47"/>
      <c r="Z328" s="211"/>
      <c r="AA328" s="212"/>
      <c r="AB328" s="193">
        <f t="shared" si="71"/>
        <v>0</v>
      </c>
      <c r="AC328" s="211">
        <f t="shared" si="72"/>
        <v>0</v>
      </c>
      <c r="AD328" s="88">
        <v>0.19</v>
      </c>
      <c r="AE328" s="195">
        <f t="shared" si="76"/>
        <v>0</v>
      </c>
      <c r="AF328" s="211">
        <f t="shared" si="77"/>
        <v>0</v>
      </c>
      <c r="AG328" s="50"/>
      <c r="AH328" s="43"/>
      <c r="AI328" s="46"/>
      <c r="AJ328" s="43"/>
      <c r="AK328" s="43"/>
      <c r="AL328" s="46"/>
      <c r="AM328" s="47"/>
      <c r="AN328" s="76">
        <f t="shared" si="73"/>
        <v>0</v>
      </c>
      <c r="AO328" s="76">
        <f t="shared" si="78"/>
        <v>0</v>
      </c>
      <c r="AP328" s="214"/>
      <c r="AQ328" s="76">
        <f t="shared" si="74"/>
        <v>0</v>
      </c>
      <c r="AR328" s="91">
        <f t="shared" si="79"/>
        <v>0</v>
      </c>
      <c r="AS328" s="184">
        <f>IF(EA_Tabelle!$AI328="Ja",EA_Tabelle!$AM328,IF(EA_Tabelle!$Y328&lt;&gt;"",EA_Tabelle!$Y328,EA_Tabelle!$U328))</f>
        <v>0</v>
      </c>
      <c r="AT328" s="76">
        <f>IF(EA_Tabelle!$AI328="Ja",EA_Tabelle!$AN328,IF(EA_Tabelle!$AC328&lt;&gt;0,EA_Tabelle!$AC328,EA_Tabelle!$W328))</f>
        <v>0</v>
      </c>
      <c r="AU328" s="91">
        <f>IF(EA_Tabelle!$AI328="Ja",EA_Tabelle!$AO328,IF(EA_Tabelle!$AF328&lt;&gt;0,EA_Tabelle!$AF328,EA_Tabelle!$X328))</f>
        <v>0</v>
      </c>
    </row>
    <row r="329" spans="1:47" s="81" customFormat="1" ht="25" customHeight="1" x14ac:dyDescent="0.3">
      <c r="A329" s="89" t="str">
        <f t="shared" si="64"/>
        <v>0_309</v>
      </c>
      <c r="B329" s="78">
        <f t="shared" si="65"/>
        <v>0</v>
      </c>
      <c r="C329" s="78">
        <f>IF(EA_Tabelle!$B92="","",COUNTIF($B$20:B328,EA_Tabelle!$B92)+1)</f>
        <v>309</v>
      </c>
      <c r="D329" s="77">
        <f t="shared" si="66"/>
        <v>0</v>
      </c>
      <c r="E329" s="77" t="e">
        <f>INDEX(Lieferanten[L_ID],MATCH(EA_Tabelle!$M329,Lieferanten[Lieferantenbezeichnung],0))</f>
        <v>#N/A</v>
      </c>
      <c r="F329" s="79">
        <f t="shared" si="67"/>
        <v>0</v>
      </c>
      <c r="G329" s="79" t="str">
        <f>IF(EA_Tabelle!$L329="","",(INDEX(BT[Ressort],MATCH(EA_Tabelle!$L329,BT[Bedarfsträger],0))))</f>
        <v/>
      </c>
      <c r="H329" s="80" t="str">
        <f>IF(EA_Tabelle!$L329="","",(INDEX(BT[BT_ID],MATCH(EA_Tabelle!$L329,BT[Bedarfsträger],0))))</f>
        <v/>
      </c>
      <c r="I329" s="82">
        <f t="shared" si="68"/>
        <v>0</v>
      </c>
      <c r="J329" s="82">
        <f t="shared" si="69"/>
        <v>0</v>
      </c>
      <c r="K329" s="83">
        <f t="shared" si="70"/>
        <v>0</v>
      </c>
      <c r="L329" s="44"/>
      <c r="M329" s="46"/>
      <c r="N329" s="208"/>
      <c r="O329" s="44"/>
      <c r="P329" s="43"/>
      <c r="Q329" s="206"/>
      <c r="R329" s="44"/>
      <c r="S329" s="90"/>
      <c r="T329" s="46"/>
      <c r="U329" s="210"/>
      <c r="V329" s="43"/>
      <c r="W329" s="186">
        <f>IFERROR(U329*INDEX(Preisstufen[Netto],MATCH(EA_Tabelle!T329,Preisstufen[Preisstufe],0)),0)</f>
        <v>0</v>
      </c>
      <c r="X329" s="186">
        <f t="shared" si="75"/>
        <v>0</v>
      </c>
      <c r="Y329" s="47"/>
      <c r="Z329" s="211"/>
      <c r="AA329" s="212"/>
      <c r="AB329" s="193">
        <f t="shared" si="71"/>
        <v>0</v>
      </c>
      <c r="AC329" s="211">
        <f t="shared" si="72"/>
        <v>0</v>
      </c>
      <c r="AD329" s="88">
        <v>0.19</v>
      </c>
      <c r="AE329" s="195">
        <f t="shared" si="76"/>
        <v>0</v>
      </c>
      <c r="AF329" s="211">
        <f t="shared" si="77"/>
        <v>0</v>
      </c>
      <c r="AG329" s="50"/>
      <c r="AH329" s="43"/>
      <c r="AI329" s="46"/>
      <c r="AJ329" s="43"/>
      <c r="AK329" s="43"/>
      <c r="AL329" s="46"/>
      <c r="AM329" s="47"/>
      <c r="AN329" s="76">
        <f t="shared" si="73"/>
        <v>0</v>
      </c>
      <c r="AO329" s="76">
        <f t="shared" si="78"/>
        <v>0</v>
      </c>
      <c r="AP329" s="214"/>
      <c r="AQ329" s="76">
        <f t="shared" si="74"/>
        <v>0</v>
      </c>
      <c r="AR329" s="91">
        <f t="shared" si="79"/>
        <v>0</v>
      </c>
      <c r="AS329" s="184">
        <f>IF(EA_Tabelle!$AI329="Ja",EA_Tabelle!$AM329,IF(EA_Tabelle!$Y329&lt;&gt;"",EA_Tabelle!$Y329,EA_Tabelle!$U329))</f>
        <v>0</v>
      </c>
      <c r="AT329" s="76">
        <f>IF(EA_Tabelle!$AI329="Ja",EA_Tabelle!$AN329,IF(EA_Tabelle!$AC329&lt;&gt;0,EA_Tabelle!$AC329,EA_Tabelle!$W329))</f>
        <v>0</v>
      </c>
      <c r="AU329" s="91">
        <f>IF(EA_Tabelle!$AI329="Ja",EA_Tabelle!$AO329,IF(EA_Tabelle!$AF329&lt;&gt;0,EA_Tabelle!$AF329,EA_Tabelle!$X329))</f>
        <v>0</v>
      </c>
    </row>
    <row r="330" spans="1:47" s="81" customFormat="1" ht="25" customHeight="1" x14ac:dyDescent="0.3">
      <c r="A330" s="89" t="str">
        <f t="shared" si="64"/>
        <v>0_310</v>
      </c>
      <c r="B330" s="78">
        <f t="shared" si="65"/>
        <v>0</v>
      </c>
      <c r="C330" s="78">
        <f>IF(EA_Tabelle!$B93="","",COUNTIF($B$20:B329,EA_Tabelle!$B93)+1)</f>
        <v>310</v>
      </c>
      <c r="D330" s="77">
        <f t="shared" si="66"/>
        <v>0</v>
      </c>
      <c r="E330" s="77" t="e">
        <f>INDEX(Lieferanten[L_ID],MATCH(EA_Tabelle!$M330,Lieferanten[Lieferantenbezeichnung],0))</f>
        <v>#N/A</v>
      </c>
      <c r="F330" s="79">
        <f t="shared" si="67"/>
        <v>0</v>
      </c>
      <c r="G330" s="79" t="str">
        <f>IF(EA_Tabelle!$L330="","",(INDEX(BT[Ressort],MATCH(EA_Tabelle!$L330,BT[Bedarfsträger],0))))</f>
        <v/>
      </c>
      <c r="H330" s="80" t="str">
        <f>IF(EA_Tabelle!$L330="","",(INDEX(BT[BT_ID],MATCH(EA_Tabelle!$L330,BT[Bedarfsträger],0))))</f>
        <v/>
      </c>
      <c r="I330" s="82">
        <f t="shared" si="68"/>
        <v>0</v>
      </c>
      <c r="J330" s="82">
        <f t="shared" si="69"/>
        <v>0</v>
      </c>
      <c r="K330" s="83">
        <f t="shared" si="70"/>
        <v>0</v>
      </c>
      <c r="L330" s="44"/>
      <c r="M330" s="46"/>
      <c r="N330" s="208"/>
      <c r="O330" s="44"/>
      <c r="P330" s="43"/>
      <c r="Q330" s="206"/>
      <c r="R330" s="44"/>
      <c r="S330" s="90"/>
      <c r="T330" s="46"/>
      <c r="U330" s="210"/>
      <c r="V330" s="43"/>
      <c r="W330" s="186">
        <f>IFERROR(U330*INDEX(Preisstufen[Netto],MATCH(EA_Tabelle!T330,Preisstufen[Preisstufe],0)),0)</f>
        <v>0</v>
      </c>
      <c r="X330" s="186">
        <f t="shared" si="75"/>
        <v>0</v>
      </c>
      <c r="Y330" s="47"/>
      <c r="Z330" s="211"/>
      <c r="AA330" s="212"/>
      <c r="AB330" s="193">
        <f t="shared" si="71"/>
        <v>0</v>
      </c>
      <c r="AC330" s="211">
        <f t="shared" si="72"/>
        <v>0</v>
      </c>
      <c r="AD330" s="88">
        <v>0.19</v>
      </c>
      <c r="AE330" s="195">
        <f t="shared" si="76"/>
        <v>0</v>
      </c>
      <c r="AF330" s="211">
        <f t="shared" si="77"/>
        <v>0</v>
      </c>
      <c r="AG330" s="50"/>
      <c r="AH330" s="43"/>
      <c r="AI330" s="46"/>
      <c r="AJ330" s="43"/>
      <c r="AK330" s="43"/>
      <c r="AL330" s="46"/>
      <c r="AM330" s="47"/>
      <c r="AN330" s="76">
        <f t="shared" si="73"/>
        <v>0</v>
      </c>
      <c r="AO330" s="76">
        <f t="shared" si="78"/>
        <v>0</v>
      </c>
      <c r="AP330" s="214"/>
      <c r="AQ330" s="76">
        <f t="shared" si="74"/>
        <v>0</v>
      </c>
      <c r="AR330" s="91">
        <f t="shared" si="79"/>
        <v>0</v>
      </c>
      <c r="AS330" s="184">
        <f>IF(EA_Tabelle!$AI330="Ja",EA_Tabelle!$AM330,IF(EA_Tabelle!$Y330&lt;&gt;"",EA_Tabelle!$Y330,EA_Tabelle!$U330))</f>
        <v>0</v>
      </c>
      <c r="AT330" s="76">
        <f>IF(EA_Tabelle!$AI330="Ja",EA_Tabelle!$AN330,IF(EA_Tabelle!$AC330&lt;&gt;0,EA_Tabelle!$AC330,EA_Tabelle!$W330))</f>
        <v>0</v>
      </c>
      <c r="AU330" s="91">
        <f>IF(EA_Tabelle!$AI330="Ja",EA_Tabelle!$AO330,IF(EA_Tabelle!$AF330&lt;&gt;0,EA_Tabelle!$AF330,EA_Tabelle!$X330))</f>
        <v>0</v>
      </c>
    </row>
    <row r="331" spans="1:47" s="81" customFormat="1" ht="25" customHeight="1" x14ac:dyDescent="0.3">
      <c r="A331" s="89" t="str">
        <f t="shared" si="64"/>
        <v>0_311</v>
      </c>
      <c r="B331" s="78">
        <f t="shared" si="65"/>
        <v>0</v>
      </c>
      <c r="C331" s="78">
        <f>IF(EA_Tabelle!$B94="","",COUNTIF($B$20:B330,EA_Tabelle!$B94)+1)</f>
        <v>311</v>
      </c>
      <c r="D331" s="77">
        <f t="shared" si="66"/>
        <v>0</v>
      </c>
      <c r="E331" s="77" t="e">
        <f>INDEX(Lieferanten[L_ID],MATCH(EA_Tabelle!$M331,Lieferanten[Lieferantenbezeichnung],0))</f>
        <v>#N/A</v>
      </c>
      <c r="F331" s="79">
        <f t="shared" si="67"/>
        <v>0</v>
      </c>
      <c r="G331" s="79" t="str">
        <f>IF(EA_Tabelle!$L331="","",(INDEX(BT[Ressort],MATCH(EA_Tabelle!$L331,BT[Bedarfsträger],0))))</f>
        <v/>
      </c>
      <c r="H331" s="80" t="str">
        <f>IF(EA_Tabelle!$L331="","",(INDEX(BT[BT_ID],MATCH(EA_Tabelle!$L331,BT[Bedarfsträger],0))))</f>
        <v/>
      </c>
      <c r="I331" s="82">
        <f t="shared" si="68"/>
        <v>0</v>
      </c>
      <c r="J331" s="82">
        <f t="shared" si="69"/>
        <v>0</v>
      </c>
      <c r="K331" s="83">
        <f t="shared" si="70"/>
        <v>0</v>
      </c>
      <c r="L331" s="44"/>
      <c r="M331" s="46"/>
      <c r="N331" s="208"/>
      <c r="O331" s="44"/>
      <c r="P331" s="43"/>
      <c r="Q331" s="206"/>
      <c r="R331" s="44"/>
      <c r="S331" s="90"/>
      <c r="T331" s="46"/>
      <c r="U331" s="210"/>
      <c r="V331" s="43"/>
      <c r="W331" s="186">
        <f>IFERROR(U331*INDEX(Preisstufen[Netto],MATCH(EA_Tabelle!T331,Preisstufen[Preisstufe],0)),0)</f>
        <v>0</v>
      </c>
      <c r="X331" s="186">
        <f t="shared" si="75"/>
        <v>0</v>
      </c>
      <c r="Y331" s="47"/>
      <c r="Z331" s="211"/>
      <c r="AA331" s="212"/>
      <c r="AB331" s="193">
        <f t="shared" si="71"/>
        <v>0</v>
      </c>
      <c r="AC331" s="211">
        <f t="shared" si="72"/>
        <v>0</v>
      </c>
      <c r="AD331" s="88">
        <v>0.19</v>
      </c>
      <c r="AE331" s="195">
        <f t="shared" si="76"/>
        <v>0</v>
      </c>
      <c r="AF331" s="211">
        <f t="shared" si="77"/>
        <v>0</v>
      </c>
      <c r="AG331" s="50"/>
      <c r="AH331" s="43"/>
      <c r="AI331" s="46"/>
      <c r="AJ331" s="43"/>
      <c r="AK331" s="43"/>
      <c r="AL331" s="46"/>
      <c r="AM331" s="47"/>
      <c r="AN331" s="76">
        <f t="shared" si="73"/>
        <v>0</v>
      </c>
      <c r="AO331" s="76">
        <f t="shared" si="78"/>
        <v>0</v>
      </c>
      <c r="AP331" s="214"/>
      <c r="AQ331" s="76">
        <f t="shared" si="74"/>
        <v>0</v>
      </c>
      <c r="AR331" s="91">
        <f t="shared" si="79"/>
        <v>0</v>
      </c>
      <c r="AS331" s="184">
        <f>IF(EA_Tabelle!$AI331="Ja",EA_Tabelle!$AM331,IF(EA_Tabelle!$Y331&lt;&gt;"",EA_Tabelle!$Y331,EA_Tabelle!$U331))</f>
        <v>0</v>
      </c>
      <c r="AT331" s="76">
        <f>IF(EA_Tabelle!$AI331="Ja",EA_Tabelle!$AN331,IF(EA_Tabelle!$AC331&lt;&gt;0,EA_Tabelle!$AC331,EA_Tabelle!$W331))</f>
        <v>0</v>
      </c>
      <c r="AU331" s="91">
        <f>IF(EA_Tabelle!$AI331="Ja",EA_Tabelle!$AO331,IF(EA_Tabelle!$AF331&lt;&gt;0,EA_Tabelle!$AF331,EA_Tabelle!$X331))</f>
        <v>0</v>
      </c>
    </row>
    <row r="332" spans="1:47" s="81" customFormat="1" ht="25" customHeight="1" x14ac:dyDescent="0.3">
      <c r="A332" s="89" t="str">
        <f t="shared" si="64"/>
        <v>0_312</v>
      </c>
      <c r="B332" s="78">
        <f t="shared" si="65"/>
        <v>0</v>
      </c>
      <c r="C332" s="78">
        <f>IF(EA_Tabelle!$B95="","",COUNTIF($B$20:B331,EA_Tabelle!$B95)+1)</f>
        <v>312</v>
      </c>
      <c r="D332" s="77">
        <f t="shared" si="66"/>
        <v>0</v>
      </c>
      <c r="E332" s="77" t="e">
        <f>INDEX(Lieferanten[L_ID],MATCH(EA_Tabelle!$M332,Lieferanten[Lieferantenbezeichnung],0))</f>
        <v>#N/A</v>
      </c>
      <c r="F332" s="79">
        <f t="shared" si="67"/>
        <v>0</v>
      </c>
      <c r="G332" s="79" t="str">
        <f>IF(EA_Tabelle!$L332="","",(INDEX(BT[Ressort],MATCH(EA_Tabelle!$L332,BT[Bedarfsträger],0))))</f>
        <v/>
      </c>
      <c r="H332" s="80" t="str">
        <f>IF(EA_Tabelle!$L332="","",(INDEX(BT[BT_ID],MATCH(EA_Tabelle!$L332,BT[Bedarfsträger],0))))</f>
        <v/>
      </c>
      <c r="I332" s="82">
        <f t="shared" si="68"/>
        <v>0</v>
      </c>
      <c r="J332" s="82">
        <f t="shared" si="69"/>
        <v>0</v>
      </c>
      <c r="K332" s="83">
        <f t="shared" si="70"/>
        <v>0</v>
      </c>
      <c r="L332" s="44"/>
      <c r="M332" s="46"/>
      <c r="N332" s="208"/>
      <c r="O332" s="44"/>
      <c r="P332" s="43"/>
      <c r="Q332" s="206"/>
      <c r="R332" s="44"/>
      <c r="S332" s="90"/>
      <c r="T332" s="46"/>
      <c r="U332" s="210"/>
      <c r="V332" s="43"/>
      <c r="W332" s="186">
        <f>IFERROR(U332*INDEX(Preisstufen[Netto],MATCH(EA_Tabelle!T332,Preisstufen[Preisstufe],0)),0)</f>
        <v>0</v>
      </c>
      <c r="X332" s="186">
        <f t="shared" si="75"/>
        <v>0</v>
      </c>
      <c r="Y332" s="47"/>
      <c r="Z332" s="211"/>
      <c r="AA332" s="212"/>
      <c r="AB332" s="193">
        <f t="shared" si="71"/>
        <v>0</v>
      </c>
      <c r="AC332" s="211">
        <f t="shared" si="72"/>
        <v>0</v>
      </c>
      <c r="AD332" s="88">
        <v>0.19</v>
      </c>
      <c r="AE332" s="195">
        <f t="shared" si="76"/>
        <v>0</v>
      </c>
      <c r="AF332" s="211">
        <f t="shared" si="77"/>
        <v>0</v>
      </c>
      <c r="AG332" s="50"/>
      <c r="AH332" s="43"/>
      <c r="AI332" s="46"/>
      <c r="AJ332" s="43"/>
      <c r="AK332" s="43"/>
      <c r="AL332" s="46"/>
      <c r="AM332" s="47"/>
      <c r="AN332" s="76">
        <f t="shared" si="73"/>
        <v>0</v>
      </c>
      <c r="AO332" s="76">
        <f t="shared" si="78"/>
        <v>0</v>
      </c>
      <c r="AP332" s="214"/>
      <c r="AQ332" s="76">
        <f t="shared" si="74"/>
        <v>0</v>
      </c>
      <c r="AR332" s="91">
        <f t="shared" si="79"/>
        <v>0</v>
      </c>
      <c r="AS332" s="184">
        <f>IF(EA_Tabelle!$AI332="Ja",EA_Tabelle!$AM332,IF(EA_Tabelle!$Y332&lt;&gt;"",EA_Tabelle!$Y332,EA_Tabelle!$U332))</f>
        <v>0</v>
      </c>
      <c r="AT332" s="76">
        <f>IF(EA_Tabelle!$AI332="Ja",EA_Tabelle!$AN332,IF(EA_Tabelle!$AC332&lt;&gt;0,EA_Tabelle!$AC332,EA_Tabelle!$W332))</f>
        <v>0</v>
      </c>
      <c r="AU332" s="91">
        <f>IF(EA_Tabelle!$AI332="Ja",EA_Tabelle!$AO332,IF(EA_Tabelle!$AF332&lt;&gt;0,EA_Tabelle!$AF332,EA_Tabelle!$X332))</f>
        <v>0</v>
      </c>
    </row>
    <row r="333" spans="1:47" s="81" customFormat="1" ht="25" customHeight="1" x14ac:dyDescent="0.3">
      <c r="A333" s="89" t="str">
        <f t="shared" si="64"/>
        <v>0_313</v>
      </c>
      <c r="B333" s="78">
        <f t="shared" si="65"/>
        <v>0</v>
      </c>
      <c r="C333" s="78">
        <f>IF(EA_Tabelle!$B96="","",COUNTIF($B$20:B332,EA_Tabelle!$B96)+1)</f>
        <v>313</v>
      </c>
      <c r="D333" s="77">
        <f t="shared" si="66"/>
        <v>0</v>
      </c>
      <c r="E333" s="77" t="e">
        <f>INDEX(Lieferanten[L_ID],MATCH(EA_Tabelle!$M333,Lieferanten[Lieferantenbezeichnung],0))</f>
        <v>#N/A</v>
      </c>
      <c r="F333" s="79">
        <f t="shared" si="67"/>
        <v>0</v>
      </c>
      <c r="G333" s="79" t="str">
        <f>IF(EA_Tabelle!$L333="","",(INDEX(BT[Ressort],MATCH(EA_Tabelle!$L333,BT[Bedarfsträger],0))))</f>
        <v/>
      </c>
      <c r="H333" s="80" t="str">
        <f>IF(EA_Tabelle!$L333="","",(INDEX(BT[BT_ID],MATCH(EA_Tabelle!$L333,BT[Bedarfsträger],0))))</f>
        <v/>
      </c>
      <c r="I333" s="82">
        <f t="shared" si="68"/>
        <v>0</v>
      </c>
      <c r="J333" s="82">
        <f t="shared" si="69"/>
        <v>0</v>
      </c>
      <c r="K333" s="83">
        <f t="shared" si="70"/>
        <v>0</v>
      </c>
      <c r="L333" s="44"/>
      <c r="M333" s="46"/>
      <c r="N333" s="208"/>
      <c r="O333" s="44"/>
      <c r="P333" s="43"/>
      <c r="Q333" s="206"/>
      <c r="R333" s="44"/>
      <c r="S333" s="90"/>
      <c r="T333" s="46"/>
      <c r="U333" s="210"/>
      <c r="V333" s="43"/>
      <c r="W333" s="186">
        <f>IFERROR(U333*INDEX(Preisstufen[Netto],MATCH(EA_Tabelle!T333,Preisstufen[Preisstufe],0)),0)</f>
        <v>0</v>
      </c>
      <c r="X333" s="186">
        <f t="shared" si="75"/>
        <v>0</v>
      </c>
      <c r="Y333" s="47"/>
      <c r="Z333" s="211"/>
      <c r="AA333" s="212"/>
      <c r="AB333" s="193">
        <f t="shared" si="71"/>
        <v>0</v>
      </c>
      <c r="AC333" s="211">
        <f t="shared" si="72"/>
        <v>0</v>
      </c>
      <c r="AD333" s="88">
        <v>0.19</v>
      </c>
      <c r="AE333" s="195">
        <f t="shared" si="76"/>
        <v>0</v>
      </c>
      <c r="AF333" s="211">
        <f t="shared" si="77"/>
        <v>0</v>
      </c>
      <c r="AG333" s="50"/>
      <c r="AH333" s="43"/>
      <c r="AI333" s="46"/>
      <c r="AJ333" s="43"/>
      <c r="AK333" s="43"/>
      <c r="AL333" s="46"/>
      <c r="AM333" s="47"/>
      <c r="AN333" s="76">
        <f t="shared" si="73"/>
        <v>0</v>
      </c>
      <c r="AO333" s="76">
        <f t="shared" si="78"/>
        <v>0</v>
      </c>
      <c r="AP333" s="214"/>
      <c r="AQ333" s="76">
        <f t="shared" si="74"/>
        <v>0</v>
      </c>
      <c r="AR333" s="91">
        <f t="shared" si="79"/>
        <v>0</v>
      </c>
      <c r="AS333" s="184">
        <f>IF(EA_Tabelle!$AI333="Ja",EA_Tabelle!$AM333,IF(EA_Tabelle!$Y333&lt;&gt;"",EA_Tabelle!$Y333,EA_Tabelle!$U333))</f>
        <v>0</v>
      </c>
      <c r="AT333" s="76">
        <f>IF(EA_Tabelle!$AI333="Ja",EA_Tabelle!$AN333,IF(EA_Tabelle!$AC333&lt;&gt;0,EA_Tabelle!$AC333,EA_Tabelle!$W333))</f>
        <v>0</v>
      </c>
      <c r="AU333" s="91">
        <f>IF(EA_Tabelle!$AI333="Ja",EA_Tabelle!$AO333,IF(EA_Tabelle!$AF333&lt;&gt;0,EA_Tabelle!$AF333,EA_Tabelle!$X333))</f>
        <v>0</v>
      </c>
    </row>
    <row r="334" spans="1:47" s="81" customFormat="1" ht="25" customHeight="1" x14ac:dyDescent="0.3">
      <c r="A334" s="89" t="str">
        <f t="shared" si="64"/>
        <v>0_314</v>
      </c>
      <c r="B334" s="78">
        <f t="shared" si="65"/>
        <v>0</v>
      </c>
      <c r="C334" s="78">
        <f>IF(EA_Tabelle!$B97="","",COUNTIF($B$20:B333,EA_Tabelle!$B97)+1)</f>
        <v>314</v>
      </c>
      <c r="D334" s="77">
        <f t="shared" si="66"/>
        <v>0</v>
      </c>
      <c r="E334" s="77" t="e">
        <f>INDEX(Lieferanten[L_ID],MATCH(EA_Tabelle!$M334,Lieferanten[Lieferantenbezeichnung],0))</f>
        <v>#N/A</v>
      </c>
      <c r="F334" s="79">
        <f t="shared" si="67"/>
        <v>0</v>
      </c>
      <c r="G334" s="79" t="str">
        <f>IF(EA_Tabelle!$L334="","",(INDEX(BT[Ressort],MATCH(EA_Tabelle!$L334,BT[Bedarfsträger],0))))</f>
        <v/>
      </c>
      <c r="H334" s="80" t="str">
        <f>IF(EA_Tabelle!$L334="","",(INDEX(BT[BT_ID],MATCH(EA_Tabelle!$L334,BT[Bedarfsträger],0))))</f>
        <v/>
      </c>
      <c r="I334" s="82">
        <f t="shared" si="68"/>
        <v>0</v>
      </c>
      <c r="J334" s="82">
        <f t="shared" si="69"/>
        <v>0</v>
      </c>
      <c r="K334" s="83">
        <f t="shared" si="70"/>
        <v>0</v>
      </c>
      <c r="L334" s="44"/>
      <c r="M334" s="46"/>
      <c r="N334" s="208"/>
      <c r="O334" s="44"/>
      <c r="P334" s="43"/>
      <c r="Q334" s="206"/>
      <c r="R334" s="44"/>
      <c r="S334" s="90"/>
      <c r="T334" s="46"/>
      <c r="U334" s="210"/>
      <c r="V334" s="43"/>
      <c r="W334" s="186">
        <f>IFERROR(U334*INDEX(Preisstufen[Netto],MATCH(EA_Tabelle!T334,Preisstufen[Preisstufe],0)),0)</f>
        <v>0</v>
      </c>
      <c r="X334" s="186">
        <f t="shared" si="75"/>
        <v>0</v>
      </c>
      <c r="Y334" s="47"/>
      <c r="Z334" s="211"/>
      <c r="AA334" s="212"/>
      <c r="AB334" s="193">
        <f t="shared" si="71"/>
        <v>0</v>
      </c>
      <c r="AC334" s="211">
        <f t="shared" si="72"/>
        <v>0</v>
      </c>
      <c r="AD334" s="88">
        <v>0.19</v>
      </c>
      <c r="AE334" s="195">
        <f t="shared" si="76"/>
        <v>0</v>
      </c>
      <c r="AF334" s="211">
        <f t="shared" si="77"/>
        <v>0</v>
      </c>
      <c r="AG334" s="50"/>
      <c r="AH334" s="43"/>
      <c r="AI334" s="46"/>
      <c r="AJ334" s="43"/>
      <c r="AK334" s="43"/>
      <c r="AL334" s="46"/>
      <c r="AM334" s="47"/>
      <c r="AN334" s="76">
        <f t="shared" si="73"/>
        <v>0</v>
      </c>
      <c r="AO334" s="76">
        <f t="shared" si="78"/>
        <v>0</v>
      </c>
      <c r="AP334" s="214"/>
      <c r="AQ334" s="76">
        <f t="shared" si="74"/>
        <v>0</v>
      </c>
      <c r="AR334" s="91">
        <f t="shared" si="79"/>
        <v>0</v>
      </c>
      <c r="AS334" s="184">
        <f>IF(EA_Tabelle!$AI334="Ja",EA_Tabelle!$AM334,IF(EA_Tabelle!$Y334&lt;&gt;"",EA_Tabelle!$Y334,EA_Tabelle!$U334))</f>
        <v>0</v>
      </c>
      <c r="AT334" s="76">
        <f>IF(EA_Tabelle!$AI334="Ja",EA_Tabelle!$AN334,IF(EA_Tabelle!$AC334&lt;&gt;0,EA_Tabelle!$AC334,EA_Tabelle!$W334))</f>
        <v>0</v>
      </c>
      <c r="AU334" s="91">
        <f>IF(EA_Tabelle!$AI334="Ja",EA_Tabelle!$AO334,IF(EA_Tabelle!$AF334&lt;&gt;0,EA_Tabelle!$AF334,EA_Tabelle!$X334))</f>
        <v>0</v>
      </c>
    </row>
    <row r="335" spans="1:47" s="81" customFormat="1" ht="25" customHeight="1" x14ac:dyDescent="0.3">
      <c r="A335" s="89" t="str">
        <f t="shared" si="64"/>
        <v>0_315</v>
      </c>
      <c r="B335" s="78">
        <f t="shared" si="65"/>
        <v>0</v>
      </c>
      <c r="C335" s="78">
        <f>IF(EA_Tabelle!$B98="","",COUNTIF($B$20:B334,EA_Tabelle!$B98)+1)</f>
        <v>315</v>
      </c>
      <c r="D335" s="77">
        <f t="shared" si="66"/>
        <v>0</v>
      </c>
      <c r="E335" s="77" t="e">
        <f>INDEX(Lieferanten[L_ID],MATCH(EA_Tabelle!$M335,Lieferanten[Lieferantenbezeichnung],0))</f>
        <v>#N/A</v>
      </c>
      <c r="F335" s="79">
        <f t="shared" si="67"/>
        <v>0</v>
      </c>
      <c r="G335" s="79" t="str">
        <f>IF(EA_Tabelle!$L335="","",(INDEX(BT[Ressort],MATCH(EA_Tabelle!$L335,BT[Bedarfsträger],0))))</f>
        <v/>
      </c>
      <c r="H335" s="80" t="str">
        <f>IF(EA_Tabelle!$L335="","",(INDEX(BT[BT_ID],MATCH(EA_Tabelle!$L335,BT[Bedarfsträger],0))))</f>
        <v/>
      </c>
      <c r="I335" s="82">
        <f t="shared" si="68"/>
        <v>0</v>
      </c>
      <c r="J335" s="82">
        <f t="shared" si="69"/>
        <v>0</v>
      </c>
      <c r="K335" s="83">
        <f t="shared" si="70"/>
        <v>0</v>
      </c>
      <c r="L335" s="44"/>
      <c r="M335" s="46"/>
      <c r="N335" s="208"/>
      <c r="O335" s="44"/>
      <c r="P335" s="43"/>
      <c r="Q335" s="206"/>
      <c r="R335" s="44"/>
      <c r="S335" s="90"/>
      <c r="T335" s="46"/>
      <c r="U335" s="210"/>
      <c r="V335" s="43"/>
      <c r="W335" s="186">
        <f>IFERROR(U335*INDEX(Preisstufen[Netto],MATCH(EA_Tabelle!T335,Preisstufen[Preisstufe],0)),0)</f>
        <v>0</v>
      </c>
      <c r="X335" s="186">
        <f t="shared" si="75"/>
        <v>0</v>
      </c>
      <c r="Y335" s="47"/>
      <c r="Z335" s="211"/>
      <c r="AA335" s="212"/>
      <c r="AB335" s="193">
        <f t="shared" si="71"/>
        <v>0</v>
      </c>
      <c r="AC335" s="211">
        <f t="shared" si="72"/>
        <v>0</v>
      </c>
      <c r="AD335" s="88">
        <v>0.19</v>
      </c>
      <c r="AE335" s="195">
        <f t="shared" si="76"/>
        <v>0</v>
      </c>
      <c r="AF335" s="211">
        <f t="shared" si="77"/>
        <v>0</v>
      </c>
      <c r="AG335" s="50"/>
      <c r="AH335" s="43"/>
      <c r="AI335" s="46"/>
      <c r="AJ335" s="43"/>
      <c r="AK335" s="43"/>
      <c r="AL335" s="46"/>
      <c r="AM335" s="47"/>
      <c r="AN335" s="76">
        <f t="shared" si="73"/>
        <v>0</v>
      </c>
      <c r="AO335" s="76">
        <f t="shared" si="78"/>
        <v>0</v>
      </c>
      <c r="AP335" s="214"/>
      <c r="AQ335" s="76">
        <f t="shared" si="74"/>
        <v>0</v>
      </c>
      <c r="AR335" s="91">
        <f t="shared" si="79"/>
        <v>0</v>
      </c>
      <c r="AS335" s="184">
        <f>IF(EA_Tabelle!$AI335="Ja",EA_Tabelle!$AM335,IF(EA_Tabelle!$Y335&lt;&gt;"",EA_Tabelle!$Y335,EA_Tabelle!$U335))</f>
        <v>0</v>
      </c>
      <c r="AT335" s="76">
        <f>IF(EA_Tabelle!$AI335="Ja",EA_Tabelle!$AN335,IF(EA_Tabelle!$AC335&lt;&gt;0,EA_Tabelle!$AC335,EA_Tabelle!$W335))</f>
        <v>0</v>
      </c>
      <c r="AU335" s="91">
        <f>IF(EA_Tabelle!$AI335="Ja",EA_Tabelle!$AO335,IF(EA_Tabelle!$AF335&lt;&gt;0,EA_Tabelle!$AF335,EA_Tabelle!$X335))</f>
        <v>0</v>
      </c>
    </row>
    <row r="336" spans="1:47" s="81" customFormat="1" ht="25" customHeight="1" x14ac:dyDescent="0.3">
      <c r="A336" s="89" t="str">
        <f t="shared" si="64"/>
        <v>0_316</v>
      </c>
      <c r="B336" s="78">
        <f t="shared" si="65"/>
        <v>0</v>
      </c>
      <c r="C336" s="78">
        <f>IF(EA_Tabelle!$B99="","",COUNTIF($B$20:B335,EA_Tabelle!$B99)+1)</f>
        <v>316</v>
      </c>
      <c r="D336" s="77">
        <f t="shared" si="66"/>
        <v>0</v>
      </c>
      <c r="E336" s="77" t="e">
        <f>INDEX(Lieferanten[L_ID],MATCH(EA_Tabelle!$M336,Lieferanten[Lieferantenbezeichnung],0))</f>
        <v>#N/A</v>
      </c>
      <c r="F336" s="79">
        <f t="shared" si="67"/>
        <v>0</v>
      </c>
      <c r="G336" s="79" t="str">
        <f>IF(EA_Tabelle!$L336="","",(INDEX(BT[Ressort],MATCH(EA_Tabelle!$L336,BT[Bedarfsträger],0))))</f>
        <v/>
      </c>
      <c r="H336" s="80" t="str">
        <f>IF(EA_Tabelle!$L336="","",(INDEX(BT[BT_ID],MATCH(EA_Tabelle!$L336,BT[Bedarfsträger],0))))</f>
        <v/>
      </c>
      <c r="I336" s="82">
        <f t="shared" si="68"/>
        <v>0</v>
      </c>
      <c r="J336" s="82">
        <f t="shared" si="69"/>
        <v>0</v>
      </c>
      <c r="K336" s="83">
        <f t="shared" si="70"/>
        <v>0</v>
      </c>
      <c r="L336" s="44"/>
      <c r="M336" s="46"/>
      <c r="N336" s="208"/>
      <c r="O336" s="44"/>
      <c r="P336" s="43"/>
      <c r="Q336" s="206"/>
      <c r="R336" s="44"/>
      <c r="S336" s="90"/>
      <c r="T336" s="46"/>
      <c r="U336" s="210"/>
      <c r="V336" s="43"/>
      <c r="W336" s="186">
        <f>IFERROR(U336*INDEX(Preisstufen[Netto],MATCH(EA_Tabelle!T336,Preisstufen[Preisstufe],0)),0)</f>
        <v>0</v>
      </c>
      <c r="X336" s="186">
        <f t="shared" si="75"/>
        <v>0</v>
      </c>
      <c r="Y336" s="47"/>
      <c r="Z336" s="211"/>
      <c r="AA336" s="212"/>
      <c r="AB336" s="193">
        <f t="shared" si="71"/>
        <v>0</v>
      </c>
      <c r="AC336" s="211">
        <f t="shared" si="72"/>
        <v>0</v>
      </c>
      <c r="AD336" s="88">
        <v>0.19</v>
      </c>
      <c r="AE336" s="195">
        <f t="shared" si="76"/>
        <v>0</v>
      </c>
      <c r="AF336" s="211">
        <f t="shared" si="77"/>
        <v>0</v>
      </c>
      <c r="AG336" s="50"/>
      <c r="AH336" s="43"/>
      <c r="AI336" s="46"/>
      <c r="AJ336" s="43"/>
      <c r="AK336" s="43"/>
      <c r="AL336" s="46"/>
      <c r="AM336" s="47"/>
      <c r="AN336" s="76">
        <f t="shared" si="73"/>
        <v>0</v>
      </c>
      <c r="AO336" s="76">
        <f t="shared" si="78"/>
        <v>0</v>
      </c>
      <c r="AP336" s="214"/>
      <c r="AQ336" s="76">
        <f t="shared" si="74"/>
        <v>0</v>
      </c>
      <c r="AR336" s="91">
        <f t="shared" si="79"/>
        <v>0</v>
      </c>
      <c r="AS336" s="184">
        <f>IF(EA_Tabelle!$AI336="Ja",EA_Tabelle!$AM336,IF(EA_Tabelle!$Y336&lt;&gt;"",EA_Tabelle!$Y336,EA_Tabelle!$U336))</f>
        <v>0</v>
      </c>
      <c r="AT336" s="76">
        <f>IF(EA_Tabelle!$AI336="Ja",EA_Tabelle!$AN336,IF(EA_Tabelle!$AC336&lt;&gt;0,EA_Tabelle!$AC336,EA_Tabelle!$W336))</f>
        <v>0</v>
      </c>
      <c r="AU336" s="91">
        <f>IF(EA_Tabelle!$AI336="Ja",EA_Tabelle!$AO336,IF(EA_Tabelle!$AF336&lt;&gt;0,EA_Tabelle!$AF336,EA_Tabelle!$X336))</f>
        <v>0</v>
      </c>
    </row>
    <row r="337" spans="1:47" s="81" customFormat="1" ht="25" customHeight="1" x14ac:dyDescent="0.3">
      <c r="A337" s="89" t="str">
        <f t="shared" si="64"/>
        <v>0_317</v>
      </c>
      <c r="B337" s="78">
        <f t="shared" si="65"/>
        <v>0</v>
      </c>
      <c r="C337" s="78">
        <f>IF(EA_Tabelle!$B100="","",COUNTIF($B$20:B336,EA_Tabelle!$B100)+1)</f>
        <v>317</v>
      </c>
      <c r="D337" s="77">
        <f t="shared" si="66"/>
        <v>0</v>
      </c>
      <c r="E337" s="77" t="e">
        <f>INDEX(Lieferanten[L_ID],MATCH(EA_Tabelle!$M337,Lieferanten[Lieferantenbezeichnung],0))</f>
        <v>#N/A</v>
      </c>
      <c r="F337" s="79">
        <f t="shared" si="67"/>
        <v>0</v>
      </c>
      <c r="G337" s="79" t="str">
        <f>IF(EA_Tabelle!$L337="","",(INDEX(BT[Ressort],MATCH(EA_Tabelle!$L337,BT[Bedarfsträger],0))))</f>
        <v/>
      </c>
      <c r="H337" s="80" t="str">
        <f>IF(EA_Tabelle!$L337="","",(INDEX(BT[BT_ID],MATCH(EA_Tabelle!$L337,BT[Bedarfsträger],0))))</f>
        <v/>
      </c>
      <c r="I337" s="82">
        <f t="shared" si="68"/>
        <v>0</v>
      </c>
      <c r="J337" s="82">
        <f t="shared" si="69"/>
        <v>0</v>
      </c>
      <c r="K337" s="83">
        <f t="shared" si="70"/>
        <v>0</v>
      </c>
      <c r="L337" s="44"/>
      <c r="M337" s="46"/>
      <c r="N337" s="208"/>
      <c r="O337" s="44"/>
      <c r="P337" s="43"/>
      <c r="Q337" s="206"/>
      <c r="R337" s="44"/>
      <c r="S337" s="90"/>
      <c r="T337" s="46"/>
      <c r="U337" s="210"/>
      <c r="V337" s="43"/>
      <c r="W337" s="186">
        <f>IFERROR(U337*INDEX(Preisstufen[Netto],MATCH(EA_Tabelle!T337,Preisstufen[Preisstufe],0)),0)</f>
        <v>0</v>
      </c>
      <c r="X337" s="186">
        <f t="shared" si="75"/>
        <v>0</v>
      </c>
      <c r="Y337" s="47"/>
      <c r="Z337" s="211"/>
      <c r="AA337" s="212"/>
      <c r="AB337" s="193">
        <f t="shared" si="71"/>
        <v>0</v>
      </c>
      <c r="AC337" s="211">
        <f t="shared" si="72"/>
        <v>0</v>
      </c>
      <c r="AD337" s="88">
        <v>0.19</v>
      </c>
      <c r="AE337" s="195">
        <f t="shared" si="76"/>
        <v>0</v>
      </c>
      <c r="AF337" s="211">
        <f t="shared" si="77"/>
        <v>0</v>
      </c>
      <c r="AG337" s="50"/>
      <c r="AH337" s="43"/>
      <c r="AI337" s="46"/>
      <c r="AJ337" s="43"/>
      <c r="AK337" s="43"/>
      <c r="AL337" s="46"/>
      <c r="AM337" s="47"/>
      <c r="AN337" s="76">
        <f t="shared" si="73"/>
        <v>0</v>
      </c>
      <c r="AO337" s="76">
        <f t="shared" si="78"/>
        <v>0</v>
      </c>
      <c r="AP337" s="214"/>
      <c r="AQ337" s="76">
        <f t="shared" si="74"/>
        <v>0</v>
      </c>
      <c r="AR337" s="91">
        <f t="shared" si="79"/>
        <v>0</v>
      </c>
      <c r="AS337" s="184">
        <f>IF(EA_Tabelle!$AI337="Ja",EA_Tabelle!$AM337,IF(EA_Tabelle!$Y337&lt;&gt;"",EA_Tabelle!$Y337,EA_Tabelle!$U337))</f>
        <v>0</v>
      </c>
      <c r="AT337" s="76">
        <f>IF(EA_Tabelle!$AI337="Ja",EA_Tabelle!$AN337,IF(EA_Tabelle!$AC337&lt;&gt;0,EA_Tabelle!$AC337,EA_Tabelle!$W337))</f>
        <v>0</v>
      </c>
      <c r="AU337" s="91">
        <f>IF(EA_Tabelle!$AI337="Ja",EA_Tabelle!$AO337,IF(EA_Tabelle!$AF337&lt;&gt;0,EA_Tabelle!$AF337,EA_Tabelle!$X337))</f>
        <v>0</v>
      </c>
    </row>
    <row r="338" spans="1:47" s="81" customFormat="1" ht="25" customHeight="1" x14ac:dyDescent="0.3">
      <c r="A338" s="89" t="str">
        <f t="shared" si="64"/>
        <v>0_318</v>
      </c>
      <c r="B338" s="78">
        <f t="shared" si="65"/>
        <v>0</v>
      </c>
      <c r="C338" s="78">
        <f>IF(EA_Tabelle!$B101="","",COUNTIF($B$20:B337,EA_Tabelle!$B101)+1)</f>
        <v>318</v>
      </c>
      <c r="D338" s="77">
        <f t="shared" si="66"/>
        <v>0</v>
      </c>
      <c r="E338" s="77" t="e">
        <f>INDEX(Lieferanten[L_ID],MATCH(EA_Tabelle!$M338,Lieferanten[Lieferantenbezeichnung],0))</f>
        <v>#N/A</v>
      </c>
      <c r="F338" s="79">
        <f t="shared" si="67"/>
        <v>0</v>
      </c>
      <c r="G338" s="79" t="str">
        <f>IF(EA_Tabelle!$L338="","",(INDEX(BT[Ressort],MATCH(EA_Tabelle!$L338,BT[Bedarfsträger],0))))</f>
        <v/>
      </c>
      <c r="H338" s="80" t="str">
        <f>IF(EA_Tabelle!$L338="","",(INDEX(BT[BT_ID],MATCH(EA_Tabelle!$L338,BT[Bedarfsträger],0))))</f>
        <v/>
      </c>
      <c r="I338" s="82">
        <f t="shared" si="68"/>
        <v>0</v>
      </c>
      <c r="J338" s="82">
        <f t="shared" si="69"/>
        <v>0</v>
      </c>
      <c r="K338" s="83">
        <f t="shared" si="70"/>
        <v>0</v>
      </c>
      <c r="L338" s="44"/>
      <c r="M338" s="46"/>
      <c r="N338" s="208"/>
      <c r="O338" s="44"/>
      <c r="P338" s="43"/>
      <c r="Q338" s="206"/>
      <c r="R338" s="44"/>
      <c r="S338" s="90"/>
      <c r="T338" s="46"/>
      <c r="U338" s="210"/>
      <c r="V338" s="43"/>
      <c r="W338" s="186">
        <f>IFERROR(U338*INDEX(Preisstufen[Netto],MATCH(EA_Tabelle!T338,Preisstufen[Preisstufe],0)),0)</f>
        <v>0</v>
      </c>
      <c r="X338" s="186">
        <f t="shared" si="75"/>
        <v>0</v>
      </c>
      <c r="Y338" s="47"/>
      <c r="Z338" s="211"/>
      <c r="AA338" s="212"/>
      <c r="AB338" s="193">
        <f t="shared" si="71"/>
        <v>0</v>
      </c>
      <c r="AC338" s="211">
        <f t="shared" si="72"/>
        <v>0</v>
      </c>
      <c r="AD338" s="88">
        <v>0.19</v>
      </c>
      <c r="AE338" s="195">
        <f t="shared" si="76"/>
        <v>0</v>
      </c>
      <c r="AF338" s="211">
        <f t="shared" si="77"/>
        <v>0</v>
      </c>
      <c r="AG338" s="50"/>
      <c r="AH338" s="43"/>
      <c r="AI338" s="46"/>
      <c r="AJ338" s="43"/>
      <c r="AK338" s="43"/>
      <c r="AL338" s="46"/>
      <c r="AM338" s="47"/>
      <c r="AN338" s="76">
        <f t="shared" si="73"/>
        <v>0</v>
      </c>
      <c r="AO338" s="76">
        <f t="shared" si="78"/>
        <v>0</v>
      </c>
      <c r="AP338" s="214"/>
      <c r="AQ338" s="76">
        <f t="shared" si="74"/>
        <v>0</v>
      </c>
      <c r="AR338" s="91">
        <f t="shared" si="79"/>
        <v>0</v>
      </c>
      <c r="AS338" s="184">
        <f>IF(EA_Tabelle!$AI338="Ja",EA_Tabelle!$AM338,IF(EA_Tabelle!$Y338&lt;&gt;"",EA_Tabelle!$Y338,EA_Tabelle!$U338))</f>
        <v>0</v>
      </c>
      <c r="AT338" s="76">
        <f>IF(EA_Tabelle!$AI338="Ja",EA_Tabelle!$AN338,IF(EA_Tabelle!$AC338&lt;&gt;0,EA_Tabelle!$AC338,EA_Tabelle!$W338))</f>
        <v>0</v>
      </c>
      <c r="AU338" s="91">
        <f>IF(EA_Tabelle!$AI338="Ja",EA_Tabelle!$AO338,IF(EA_Tabelle!$AF338&lt;&gt;0,EA_Tabelle!$AF338,EA_Tabelle!$X338))</f>
        <v>0</v>
      </c>
    </row>
    <row r="339" spans="1:47" s="81" customFormat="1" ht="25" customHeight="1" x14ac:dyDescent="0.3">
      <c r="A339" s="89" t="str">
        <f t="shared" si="64"/>
        <v>0_319</v>
      </c>
      <c r="B339" s="78">
        <f t="shared" si="65"/>
        <v>0</v>
      </c>
      <c r="C339" s="78">
        <f>IF(EA_Tabelle!$B102="","",COUNTIF($B$20:B338,EA_Tabelle!$B102)+1)</f>
        <v>319</v>
      </c>
      <c r="D339" s="77">
        <f t="shared" si="66"/>
        <v>0</v>
      </c>
      <c r="E339" s="77" t="e">
        <f>INDEX(Lieferanten[L_ID],MATCH(EA_Tabelle!$M339,Lieferanten[Lieferantenbezeichnung],0))</f>
        <v>#N/A</v>
      </c>
      <c r="F339" s="79">
        <f t="shared" si="67"/>
        <v>0</v>
      </c>
      <c r="G339" s="79" t="str">
        <f>IF(EA_Tabelle!$L339="","",(INDEX(BT[Ressort],MATCH(EA_Tabelle!$L339,BT[Bedarfsträger],0))))</f>
        <v/>
      </c>
      <c r="H339" s="80" t="str">
        <f>IF(EA_Tabelle!$L339="","",(INDEX(BT[BT_ID],MATCH(EA_Tabelle!$L339,BT[Bedarfsträger],0))))</f>
        <v/>
      </c>
      <c r="I339" s="82">
        <f t="shared" si="68"/>
        <v>0</v>
      </c>
      <c r="J339" s="82">
        <f t="shared" si="69"/>
        <v>0</v>
      </c>
      <c r="K339" s="83">
        <f t="shared" si="70"/>
        <v>0</v>
      </c>
      <c r="L339" s="44"/>
      <c r="M339" s="46"/>
      <c r="N339" s="208"/>
      <c r="O339" s="44"/>
      <c r="P339" s="43"/>
      <c r="Q339" s="206"/>
      <c r="R339" s="44"/>
      <c r="S339" s="90"/>
      <c r="T339" s="46"/>
      <c r="U339" s="210"/>
      <c r="V339" s="43"/>
      <c r="W339" s="186">
        <f>IFERROR(U339*INDEX(Preisstufen[Netto],MATCH(EA_Tabelle!T339,Preisstufen[Preisstufe],0)),0)</f>
        <v>0</v>
      </c>
      <c r="X339" s="186">
        <f t="shared" si="75"/>
        <v>0</v>
      </c>
      <c r="Y339" s="47"/>
      <c r="Z339" s="211"/>
      <c r="AA339" s="212"/>
      <c r="AB339" s="193">
        <f t="shared" si="71"/>
        <v>0</v>
      </c>
      <c r="AC339" s="211">
        <f t="shared" si="72"/>
        <v>0</v>
      </c>
      <c r="AD339" s="88">
        <v>0.19</v>
      </c>
      <c r="AE339" s="195">
        <f t="shared" si="76"/>
        <v>0</v>
      </c>
      <c r="AF339" s="211">
        <f t="shared" si="77"/>
        <v>0</v>
      </c>
      <c r="AG339" s="50"/>
      <c r="AH339" s="43"/>
      <c r="AI339" s="46"/>
      <c r="AJ339" s="43"/>
      <c r="AK339" s="43"/>
      <c r="AL339" s="46"/>
      <c r="AM339" s="47"/>
      <c r="AN339" s="76">
        <f t="shared" si="73"/>
        <v>0</v>
      </c>
      <c r="AO339" s="76">
        <f t="shared" si="78"/>
        <v>0</v>
      </c>
      <c r="AP339" s="214"/>
      <c r="AQ339" s="76">
        <f t="shared" si="74"/>
        <v>0</v>
      </c>
      <c r="AR339" s="91">
        <f t="shared" si="79"/>
        <v>0</v>
      </c>
      <c r="AS339" s="184">
        <f>IF(EA_Tabelle!$AI339="Ja",EA_Tabelle!$AM339,IF(EA_Tabelle!$Y339&lt;&gt;"",EA_Tabelle!$Y339,EA_Tabelle!$U339))</f>
        <v>0</v>
      </c>
      <c r="AT339" s="76">
        <f>IF(EA_Tabelle!$AI339="Ja",EA_Tabelle!$AN339,IF(EA_Tabelle!$AC339&lt;&gt;0,EA_Tabelle!$AC339,EA_Tabelle!$W339))</f>
        <v>0</v>
      </c>
      <c r="AU339" s="91">
        <f>IF(EA_Tabelle!$AI339="Ja",EA_Tabelle!$AO339,IF(EA_Tabelle!$AF339&lt;&gt;0,EA_Tabelle!$AF339,EA_Tabelle!$X339))</f>
        <v>0</v>
      </c>
    </row>
    <row r="340" spans="1:47" s="81" customFormat="1" ht="25" customHeight="1" x14ac:dyDescent="0.3">
      <c r="A340" s="89" t="str">
        <f t="shared" si="64"/>
        <v>0_320</v>
      </c>
      <c r="B340" s="78">
        <f t="shared" si="65"/>
        <v>0</v>
      </c>
      <c r="C340" s="78">
        <f>IF(EA_Tabelle!$B103="","",COUNTIF($B$20:B339,EA_Tabelle!$B103)+1)</f>
        <v>320</v>
      </c>
      <c r="D340" s="77">
        <f t="shared" si="66"/>
        <v>0</v>
      </c>
      <c r="E340" s="77" t="e">
        <f>INDEX(Lieferanten[L_ID],MATCH(EA_Tabelle!$M340,Lieferanten[Lieferantenbezeichnung],0))</f>
        <v>#N/A</v>
      </c>
      <c r="F340" s="79">
        <f t="shared" si="67"/>
        <v>0</v>
      </c>
      <c r="G340" s="79" t="str">
        <f>IF(EA_Tabelle!$L340="","",(INDEX(BT[Ressort],MATCH(EA_Tabelle!$L340,BT[Bedarfsträger],0))))</f>
        <v/>
      </c>
      <c r="H340" s="80" t="str">
        <f>IF(EA_Tabelle!$L340="","",(INDEX(BT[BT_ID],MATCH(EA_Tabelle!$L340,BT[Bedarfsträger],0))))</f>
        <v/>
      </c>
      <c r="I340" s="82">
        <f t="shared" si="68"/>
        <v>0</v>
      </c>
      <c r="J340" s="82">
        <f t="shared" si="69"/>
        <v>0</v>
      </c>
      <c r="K340" s="83">
        <f t="shared" si="70"/>
        <v>0</v>
      </c>
      <c r="L340" s="44"/>
      <c r="M340" s="46"/>
      <c r="N340" s="208"/>
      <c r="O340" s="44"/>
      <c r="P340" s="43"/>
      <c r="Q340" s="206"/>
      <c r="R340" s="44"/>
      <c r="S340" s="90"/>
      <c r="T340" s="46"/>
      <c r="U340" s="210"/>
      <c r="V340" s="43"/>
      <c r="W340" s="186">
        <f>IFERROR(U340*INDEX(Preisstufen[Netto],MATCH(EA_Tabelle!T340,Preisstufen[Preisstufe],0)),0)</f>
        <v>0</v>
      </c>
      <c r="X340" s="186">
        <f t="shared" si="75"/>
        <v>0</v>
      </c>
      <c r="Y340" s="47"/>
      <c r="Z340" s="211"/>
      <c r="AA340" s="212"/>
      <c r="AB340" s="193">
        <f t="shared" si="71"/>
        <v>0</v>
      </c>
      <c r="AC340" s="211">
        <f t="shared" si="72"/>
        <v>0</v>
      </c>
      <c r="AD340" s="88">
        <v>0.19</v>
      </c>
      <c r="AE340" s="195">
        <f t="shared" si="76"/>
        <v>0</v>
      </c>
      <c r="AF340" s="211">
        <f t="shared" si="77"/>
        <v>0</v>
      </c>
      <c r="AG340" s="50"/>
      <c r="AH340" s="43"/>
      <c r="AI340" s="46"/>
      <c r="AJ340" s="43"/>
      <c r="AK340" s="43"/>
      <c r="AL340" s="46"/>
      <c r="AM340" s="47"/>
      <c r="AN340" s="76">
        <f t="shared" si="73"/>
        <v>0</v>
      </c>
      <c r="AO340" s="76">
        <f t="shared" si="78"/>
        <v>0</v>
      </c>
      <c r="AP340" s="214"/>
      <c r="AQ340" s="76">
        <f t="shared" si="74"/>
        <v>0</v>
      </c>
      <c r="AR340" s="91">
        <f t="shared" si="79"/>
        <v>0</v>
      </c>
      <c r="AS340" s="184">
        <f>IF(EA_Tabelle!$AI340="Ja",EA_Tabelle!$AM340,IF(EA_Tabelle!$Y340&lt;&gt;"",EA_Tabelle!$Y340,EA_Tabelle!$U340))</f>
        <v>0</v>
      </c>
      <c r="AT340" s="76">
        <f>IF(EA_Tabelle!$AI340="Ja",EA_Tabelle!$AN340,IF(EA_Tabelle!$AC340&lt;&gt;0,EA_Tabelle!$AC340,EA_Tabelle!$W340))</f>
        <v>0</v>
      </c>
      <c r="AU340" s="91">
        <f>IF(EA_Tabelle!$AI340="Ja",EA_Tabelle!$AO340,IF(EA_Tabelle!$AF340&lt;&gt;0,EA_Tabelle!$AF340,EA_Tabelle!$X340))</f>
        <v>0</v>
      </c>
    </row>
    <row r="341" spans="1:47" s="81" customFormat="1" ht="25" customHeight="1" x14ac:dyDescent="0.3">
      <c r="A341" s="89" t="str">
        <f t="shared" ref="A341:A404" si="80">IF(B341="","",B341&amp;"_"&amp;C341)</f>
        <v>0_321</v>
      </c>
      <c r="B341" s="78">
        <f t="shared" ref="B341:B404" si="81">$S$8</f>
        <v>0</v>
      </c>
      <c r="C341" s="78">
        <f>IF(EA_Tabelle!$B104="","",COUNTIF($B$20:B340,EA_Tabelle!$B104)+1)</f>
        <v>321</v>
      </c>
      <c r="D341" s="77">
        <f t="shared" ref="D341:D404" si="82">$S$6</f>
        <v>0</v>
      </c>
      <c r="E341" s="77" t="e">
        <f>INDEX(Lieferanten[L_ID],MATCH(EA_Tabelle!$M341,Lieferanten[Lieferantenbezeichnung],0))</f>
        <v>#N/A</v>
      </c>
      <c r="F341" s="79">
        <f t="shared" ref="F341:F404" si="83">$N$6</f>
        <v>0</v>
      </c>
      <c r="G341" s="79" t="str">
        <f>IF(EA_Tabelle!$L341="","",(INDEX(BT[Ressort],MATCH(EA_Tabelle!$L341,BT[Bedarfsträger],0))))</f>
        <v/>
      </c>
      <c r="H341" s="80" t="str">
        <f>IF(EA_Tabelle!$L341="","",(INDEX(BT[BT_ID],MATCH(EA_Tabelle!$L341,BT[Bedarfsträger],0))))</f>
        <v/>
      </c>
      <c r="I341" s="82">
        <f t="shared" ref="I341:I404" si="84">$N$10</f>
        <v>0</v>
      </c>
      <c r="J341" s="82">
        <f t="shared" ref="J341:J404" si="85">$P$10</f>
        <v>0</v>
      </c>
      <c r="K341" s="83">
        <f t="shared" ref="K341:K404" si="86">$S$10</f>
        <v>0</v>
      </c>
      <c r="L341" s="44"/>
      <c r="M341" s="46"/>
      <c r="N341" s="208"/>
      <c r="O341" s="44"/>
      <c r="P341" s="43"/>
      <c r="Q341" s="206"/>
      <c r="R341" s="44"/>
      <c r="S341" s="90"/>
      <c r="T341" s="46"/>
      <c r="U341" s="210"/>
      <c r="V341" s="43"/>
      <c r="W341" s="186">
        <f>IFERROR(U341*INDEX(Preisstufen[Netto],MATCH(EA_Tabelle!T341,Preisstufen[Preisstufe],0)),0)</f>
        <v>0</v>
      </c>
      <c r="X341" s="186">
        <f t="shared" si="75"/>
        <v>0</v>
      </c>
      <c r="Y341" s="47"/>
      <c r="Z341" s="211"/>
      <c r="AA341" s="212"/>
      <c r="AB341" s="193">
        <f t="shared" ref="AB341:AB404" si="87">IFERROR(IF(Vertragstyp="Beratervertrag", W341/U341,Z341*(1-AA341)),0)</f>
        <v>0</v>
      </c>
      <c r="AC341" s="211">
        <f t="shared" ref="AC341:AC404" si="88">IF(Vertragstyp="Beratervertrag", W341,Y341*AB341)</f>
        <v>0</v>
      </c>
      <c r="AD341" s="88">
        <v>0.19</v>
      </c>
      <c r="AE341" s="195">
        <f t="shared" si="76"/>
        <v>0</v>
      </c>
      <c r="AF341" s="211">
        <f t="shared" si="77"/>
        <v>0</v>
      </c>
      <c r="AG341" s="50"/>
      <c r="AH341" s="43"/>
      <c r="AI341" s="46"/>
      <c r="AJ341" s="43"/>
      <c r="AK341" s="43"/>
      <c r="AL341" s="46"/>
      <c r="AM341" s="47"/>
      <c r="AN341" s="76">
        <f t="shared" ref="AN341:AN404" si="89">AM341*AB341</f>
        <v>0</v>
      </c>
      <c r="AO341" s="76">
        <f t="shared" si="78"/>
        <v>0</v>
      </c>
      <c r="AP341" s="214"/>
      <c r="AQ341" s="76">
        <f t="shared" ref="AQ341:AQ404" si="90">AN341*(1-AP341)</f>
        <v>0</v>
      </c>
      <c r="AR341" s="91">
        <f t="shared" si="79"/>
        <v>0</v>
      </c>
      <c r="AS341" s="184">
        <f>IF(EA_Tabelle!$AI341="Ja",EA_Tabelle!$AM341,IF(EA_Tabelle!$Y341&lt;&gt;"",EA_Tabelle!$Y341,EA_Tabelle!$U341))</f>
        <v>0</v>
      </c>
      <c r="AT341" s="76">
        <f>IF(EA_Tabelle!$AI341="Ja",EA_Tabelle!$AN341,IF(EA_Tabelle!$AC341&lt;&gt;0,EA_Tabelle!$AC341,EA_Tabelle!$W341))</f>
        <v>0</v>
      </c>
      <c r="AU341" s="91">
        <f>IF(EA_Tabelle!$AI341="Ja",EA_Tabelle!$AO341,IF(EA_Tabelle!$AF341&lt;&gt;0,EA_Tabelle!$AF341,EA_Tabelle!$X341))</f>
        <v>0</v>
      </c>
    </row>
    <row r="342" spans="1:47" s="81" customFormat="1" ht="25" customHeight="1" x14ac:dyDescent="0.3">
      <c r="A342" s="89" t="str">
        <f t="shared" si="80"/>
        <v>0_322</v>
      </c>
      <c r="B342" s="78">
        <f t="shared" si="81"/>
        <v>0</v>
      </c>
      <c r="C342" s="78">
        <f>IF(EA_Tabelle!$B105="","",COUNTIF($B$20:B341,EA_Tabelle!$B105)+1)</f>
        <v>322</v>
      </c>
      <c r="D342" s="77">
        <f t="shared" si="82"/>
        <v>0</v>
      </c>
      <c r="E342" s="77" t="e">
        <f>INDEX(Lieferanten[L_ID],MATCH(EA_Tabelle!$M342,Lieferanten[Lieferantenbezeichnung],0))</f>
        <v>#N/A</v>
      </c>
      <c r="F342" s="79">
        <f t="shared" si="83"/>
        <v>0</v>
      </c>
      <c r="G342" s="79" t="str">
        <f>IF(EA_Tabelle!$L342="","",(INDEX(BT[Ressort],MATCH(EA_Tabelle!$L342,BT[Bedarfsträger],0))))</f>
        <v/>
      </c>
      <c r="H342" s="80" t="str">
        <f>IF(EA_Tabelle!$L342="","",(INDEX(BT[BT_ID],MATCH(EA_Tabelle!$L342,BT[Bedarfsträger],0))))</f>
        <v/>
      </c>
      <c r="I342" s="82">
        <f t="shared" si="84"/>
        <v>0</v>
      </c>
      <c r="J342" s="82">
        <f t="shared" si="85"/>
        <v>0</v>
      </c>
      <c r="K342" s="83">
        <f t="shared" si="86"/>
        <v>0</v>
      </c>
      <c r="L342" s="44"/>
      <c r="M342" s="46"/>
      <c r="N342" s="208"/>
      <c r="O342" s="44"/>
      <c r="P342" s="43"/>
      <c r="Q342" s="206"/>
      <c r="R342" s="44"/>
      <c r="S342" s="90"/>
      <c r="T342" s="46"/>
      <c r="U342" s="210"/>
      <c r="V342" s="43"/>
      <c r="W342" s="186">
        <f>IFERROR(U342*INDEX(Preisstufen[Netto],MATCH(EA_Tabelle!T342,Preisstufen[Preisstufe],0)),0)</f>
        <v>0</v>
      </c>
      <c r="X342" s="186">
        <f t="shared" ref="X342:X405" si="91">W342*(1+AD342)</f>
        <v>0</v>
      </c>
      <c r="Y342" s="47"/>
      <c r="Z342" s="211"/>
      <c r="AA342" s="212"/>
      <c r="AB342" s="193">
        <f t="shared" si="87"/>
        <v>0</v>
      </c>
      <c r="AC342" s="211">
        <f t="shared" si="88"/>
        <v>0</v>
      </c>
      <c r="AD342" s="88">
        <v>0.19</v>
      </c>
      <c r="AE342" s="195">
        <f t="shared" ref="AE342:AE405" si="92">AB342*(1+AD342)</f>
        <v>0</v>
      </c>
      <c r="AF342" s="211">
        <f t="shared" ref="AF342:AF405" si="93">AC342*(1+AD342)</f>
        <v>0</v>
      </c>
      <c r="AG342" s="50"/>
      <c r="AH342" s="43"/>
      <c r="AI342" s="46"/>
      <c r="AJ342" s="43"/>
      <c r="AK342" s="43"/>
      <c r="AL342" s="46"/>
      <c r="AM342" s="47"/>
      <c r="AN342" s="76">
        <f t="shared" si="89"/>
        <v>0</v>
      </c>
      <c r="AO342" s="76">
        <f t="shared" ref="AO342:AO405" si="94">AN342*(1+AD342)</f>
        <v>0</v>
      </c>
      <c r="AP342" s="214"/>
      <c r="AQ342" s="76">
        <f t="shared" si="90"/>
        <v>0</v>
      </c>
      <c r="AR342" s="91">
        <f t="shared" ref="AR342:AR405" si="95">AQ342*(1+AD342)</f>
        <v>0</v>
      </c>
      <c r="AS342" s="184">
        <f>IF(EA_Tabelle!$AI342="Ja",EA_Tabelle!$AM342,IF(EA_Tabelle!$Y342&lt;&gt;"",EA_Tabelle!$Y342,EA_Tabelle!$U342))</f>
        <v>0</v>
      </c>
      <c r="AT342" s="76">
        <f>IF(EA_Tabelle!$AI342="Ja",EA_Tabelle!$AN342,IF(EA_Tabelle!$AC342&lt;&gt;0,EA_Tabelle!$AC342,EA_Tabelle!$W342))</f>
        <v>0</v>
      </c>
      <c r="AU342" s="91">
        <f>IF(EA_Tabelle!$AI342="Ja",EA_Tabelle!$AO342,IF(EA_Tabelle!$AF342&lt;&gt;0,EA_Tabelle!$AF342,EA_Tabelle!$X342))</f>
        <v>0</v>
      </c>
    </row>
    <row r="343" spans="1:47" s="81" customFormat="1" ht="25" customHeight="1" x14ac:dyDescent="0.3">
      <c r="A343" s="89" t="str">
        <f t="shared" si="80"/>
        <v>0_323</v>
      </c>
      <c r="B343" s="78">
        <f t="shared" si="81"/>
        <v>0</v>
      </c>
      <c r="C343" s="78">
        <f>IF(EA_Tabelle!$B106="","",COUNTIF($B$20:B342,EA_Tabelle!$B106)+1)</f>
        <v>323</v>
      </c>
      <c r="D343" s="77">
        <f t="shared" si="82"/>
        <v>0</v>
      </c>
      <c r="E343" s="77" t="e">
        <f>INDEX(Lieferanten[L_ID],MATCH(EA_Tabelle!$M343,Lieferanten[Lieferantenbezeichnung],0))</f>
        <v>#N/A</v>
      </c>
      <c r="F343" s="79">
        <f t="shared" si="83"/>
        <v>0</v>
      </c>
      <c r="G343" s="79" t="str">
        <f>IF(EA_Tabelle!$L343="","",(INDEX(BT[Ressort],MATCH(EA_Tabelle!$L343,BT[Bedarfsträger],0))))</f>
        <v/>
      </c>
      <c r="H343" s="80" t="str">
        <f>IF(EA_Tabelle!$L343="","",(INDEX(BT[BT_ID],MATCH(EA_Tabelle!$L343,BT[Bedarfsträger],0))))</f>
        <v/>
      </c>
      <c r="I343" s="82">
        <f t="shared" si="84"/>
        <v>0</v>
      </c>
      <c r="J343" s="82">
        <f t="shared" si="85"/>
        <v>0</v>
      </c>
      <c r="K343" s="83">
        <f t="shared" si="86"/>
        <v>0</v>
      </c>
      <c r="L343" s="44"/>
      <c r="M343" s="46"/>
      <c r="N343" s="208"/>
      <c r="O343" s="44"/>
      <c r="P343" s="43"/>
      <c r="Q343" s="206"/>
      <c r="R343" s="44"/>
      <c r="S343" s="90"/>
      <c r="T343" s="46"/>
      <c r="U343" s="210"/>
      <c r="V343" s="43"/>
      <c r="W343" s="186">
        <f>IFERROR(U343*INDEX(Preisstufen[Netto],MATCH(EA_Tabelle!T343,Preisstufen[Preisstufe],0)),0)</f>
        <v>0</v>
      </c>
      <c r="X343" s="186">
        <f t="shared" si="91"/>
        <v>0</v>
      </c>
      <c r="Y343" s="47"/>
      <c r="Z343" s="211"/>
      <c r="AA343" s="212"/>
      <c r="AB343" s="193">
        <f t="shared" si="87"/>
        <v>0</v>
      </c>
      <c r="AC343" s="211">
        <f t="shared" si="88"/>
        <v>0</v>
      </c>
      <c r="AD343" s="88">
        <v>0.19</v>
      </c>
      <c r="AE343" s="195">
        <f t="shared" si="92"/>
        <v>0</v>
      </c>
      <c r="AF343" s="211">
        <f t="shared" si="93"/>
        <v>0</v>
      </c>
      <c r="AG343" s="50"/>
      <c r="AH343" s="43"/>
      <c r="AI343" s="46"/>
      <c r="AJ343" s="43"/>
      <c r="AK343" s="43"/>
      <c r="AL343" s="46"/>
      <c r="AM343" s="47"/>
      <c r="AN343" s="76">
        <f t="shared" si="89"/>
        <v>0</v>
      </c>
      <c r="AO343" s="76">
        <f t="shared" si="94"/>
        <v>0</v>
      </c>
      <c r="AP343" s="214"/>
      <c r="AQ343" s="76">
        <f t="shared" si="90"/>
        <v>0</v>
      </c>
      <c r="AR343" s="91">
        <f t="shared" si="95"/>
        <v>0</v>
      </c>
      <c r="AS343" s="184">
        <f>IF(EA_Tabelle!$AI343="Ja",EA_Tabelle!$AM343,IF(EA_Tabelle!$Y343&lt;&gt;"",EA_Tabelle!$Y343,EA_Tabelle!$U343))</f>
        <v>0</v>
      </c>
      <c r="AT343" s="76">
        <f>IF(EA_Tabelle!$AI343="Ja",EA_Tabelle!$AN343,IF(EA_Tabelle!$AC343&lt;&gt;0,EA_Tabelle!$AC343,EA_Tabelle!$W343))</f>
        <v>0</v>
      </c>
      <c r="AU343" s="91">
        <f>IF(EA_Tabelle!$AI343="Ja",EA_Tabelle!$AO343,IF(EA_Tabelle!$AF343&lt;&gt;0,EA_Tabelle!$AF343,EA_Tabelle!$X343))</f>
        <v>0</v>
      </c>
    </row>
    <row r="344" spans="1:47" s="81" customFormat="1" ht="25" customHeight="1" x14ac:dyDescent="0.3">
      <c r="A344" s="89" t="str">
        <f t="shared" si="80"/>
        <v>0_324</v>
      </c>
      <c r="B344" s="78">
        <f t="shared" si="81"/>
        <v>0</v>
      </c>
      <c r="C344" s="78">
        <f>IF(EA_Tabelle!$B107="","",COUNTIF($B$20:B343,EA_Tabelle!$B107)+1)</f>
        <v>324</v>
      </c>
      <c r="D344" s="77">
        <f t="shared" si="82"/>
        <v>0</v>
      </c>
      <c r="E344" s="77" t="e">
        <f>INDEX(Lieferanten[L_ID],MATCH(EA_Tabelle!$M344,Lieferanten[Lieferantenbezeichnung],0))</f>
        <v>#N/A</v>
      </c>
      <c r="F344" s="79">
        <f t="shared" si="83"/>
        <v>0</v>
      </c>
      <c r="G344" s="79" t="str">
        <f>IF(EA_Tabelle!$L344="","",(INDEX(BT[Ressort],MATCH(EA_Tabelle!$L344,BT[Bedarfsträger],0))))</f>
        <v/>
      </c>
      <c r="H344" s="80" t="str">
        <f>IF(EA_Tabelle!$L344="","",(INDEX(BT[BT_ID],MATCH(EA_Tabelle!$L344,BT[Bedarfsträger],0))))</f>
        <v/>
      </c>
      <c r="I344" s="82">
        <f t="shared" si="84"/>
        <v>0</v>
      </c>
      <c r="J344" s="82">
        <f t="shared" si="85"/>
        <v>0</v>
      </c>
      <c r="K344" s="83">
        <f t="shared" si="86"/>
        <v>0</v>
      </c>
      <c r="L344" s="44"/>
      <c r="M344" s="46"/>
      <c r="N344" s="208"/>
      <c r="O344" s="44"/>
      <c r="P344" s="43"/>
      <c r="Q344" s="206"/>
      <c r="R344" s="44"/>
      <c r="S344" s="90"/>
      <c r="T344" s="46"/>
      <c r="U344" s="210"/>
      <c r="V344" s="43"/>
      <c r="W344" s="186">
        <f>IFERROR(U344*INDEX(Preisstufen[Netto],MATCH(EA_Tabelle!T344,Preisstufen[Preisstufe],0)),0)</f>
        <v>0</v>
      </c>
      <c r="X344" s="186">
        <f t="shared" si="91"/>
        <v>0</v>
      </c>
      <c r="Y344" s="47"/>
      <c r="Z344" s="211"/>
      <c r="AA344" s="212"/>
      <c r="AB344" s="193">
        <f t="shared" si="87"/>
        <v>0</v>
      </c>
      <c r="AC344" s="211">
        <f t="shared" si="88"/>
        <v>0</v>
      </c>
      <c r="AD344" s="88">
        <v>0.19</v>
      </c>
      <c r="AE344" s="195">
        <f t="shared" si="92"/>
        <v>0</v>
      </c>
      <c r="AF344" s="211">
        <f t="shared" si="93"/>
        <v>0</v>
      </c>
      <c r="AG344" s="50"/>
      <c r="AH344" s="43"/>
      <c r="AI344" s="46"/>
      <c r="AJ344" s="43"/>
      <c r="AK344" s="43"/>
      <c r="AL344" s="46"/>
      <c r="AM344" s="47"/>
      <c r="AN344" s="76">
        <f t="shared" si="89"/>
        <v>0</v>
      </c>
      <c r="AO344" s="76">
        <f t="shared" si="94"/>
        <v>0</v>
      </c>
      <c r="AP344" s="214"/>
      <c r="AQ344" s="76">
        <f t="shared" si="90"/>
        <v>0</v>
      </c>
      <c r="AR344" s="91">
        <f t="shared" si="95"/>
        <v>0</v>
      </c>
      <c r="AS344" s="184">
        <f>IF(EA_Tabelle!$AI344="Ja",EA_Tabelle!$AM344,IF(EA_Tabelle!$Y344&lt;&gt;"",EA_Tabelle!$Y344,EA_Tabelle!$U344))</f>
        <v>0</v>
      </c>
      <c r="AT344" s="76">
        <f>IF(EA_Tabelle!$AI344="Ja",EA_Tabelle!$AN344,IF(EA_Tabelle!$AC344&lt;&gt;0,EA_Tabelle!$AC344,EA_Tabelle!$W344))</f>
        <v>0</v>
      </c>
      <c r="AU344" s="91">
        <f>IF(EA_Tabelle!$AI344="Ja",EA_Tabelle!$AO344,IF(EA_Tabelle!$AF344&lt;&gt;0,EA_Tabelle!$AF344,EA_Tabelle!$X344))</f>
        <v>0</v>
      </c>
    </row>
    <row r="345" spans="1:47" s="81" customFormat="1" ht="25" customHeight="1" x14ac:dyDescent="0.3">
      <c r="A345" s="89" t="str">
        <f t="shared" si="80"/>
        <v>0_325</v>
      </c>
      <c r="B345" s="78">
        <f t="shared" si="81"/>
        <v>0</v>
      </c>
      <c r="C345" s="78">
        <f>IF(EA_Tabelle!$B108="","",COUNTIF($B$20:B344,EA_Tabelle!$B108)+1)</f>
        <v>325</v>
      </c>
      <c r="D345" s="77">
        <f t="shared" si="82"/>
        <v>0</v>
      </c>
      <c r="E345" s="77" t="e">
        <f>INDEX(Lieferanten[L_ID],MATCH(EA_Tabelle!$M345,Lieferanten[Lieferantenbezeichnung],0))</f>
        <v>#N/A</v>
      </c>
      <c r="F345" s="79">
        <f t="shared" si="83"/>
        <v>0</v>
      </c>
      <c r="G345" s="79" t="str">
        <f>IF(EA_Tabelle!$L345="","",(INDEX(BT[Ressort],MATCH(EA_Tabelle!$L345,BT[Bedarfsträger],0))))</f>
        <v/>
      </c>
      <c r="H345" s="80" t="str">
        <f>IF(EA_Tabelle!$L345="","",(INDEX(BT[BT_ID],MATCH(EA_Tabelle!$L345,BT[Bedarfsträger],0))))</f>
        <v/>
      </c>
      <c r="I345" s="82">
        <f t="shared" si="84"/>
        <v>0</v>
      </c>
      <c r="J345" s="82">
        <f t="shared" si="85"/>
        <v>0</v>
      </c>
      <c r="K345" s="83">
        <f t="shared" si="86"/>
        <v>0</v>
      </c>
      <c r="L345" s="44"/>
      <c r="M345" s="46"/>
      <c r="N345" s="208"/>
      <c r="O345" s="44"/>
      <c r="P345" s="43"/>
      <c r="Q345" s="206"/>
      <c r="R345" s="44"/>
      <c r="S345" s="90"/>
      <c r="T345" s="46"/>
      <c r="U345" s="210"/>
      <c r="V345" s="43"/>
      <c r="W345" s="186">
        <f>IFERROR(U345*INDEX(Preisstufen[Netto],MATCH(EA_Tabelle!T345,Preisstufen[Preisstufe],0)),0)</f>
        <v>0</v>
      </c>
      <c r="X345" s="186">
        <f t="shared" si="91"/>
        <v>0</v>
      </c>
      <c r="Y345" s="47"/>
      <c r="Z345" s="211"/>
      <c r="AA345" s="212"/>
      <c r="AB345" s="193">
        <f t="shared" si="87"/>
        <v>0</v>
      </c>
      <c r="AC345" s="211">
        <f t="shared" si="88"/>
        <v>0</v>
      </c>
      <c r="AD345" s="88">
        <v>0.19</v>
      </c>
      <c r="AE345" s="195">
        <f t="shared" si="92"/>
        <v>0</v>
      </c>
      <c r="AF345" s="211">
        <f t="shared" si="93"/>
        <v>0</v>
      </c>
      <c r="AG345" s="50"/>
      <c r="AH345" s="43"/>
      <c r="AI345" s="46"/>
      <c r="AJ345" s="43"/>
      <c r="AK345" s="43"/>
      <c r="AL345" s="46"/>
      <c r="AM345" s="47"/>
      <c r="AN345" s="76">
        <f t="shared" si="89"/>
        <v>0</v>
      </c>
      <c r="AO345" s="76">
        <f t="shared" si="94"/>
        <v>0</v>
      </c>
      <c r="AP345" s="214"/>
      <c r="AQ345" s="76">
        <f t="shared" si="90"/>
        <v>0</v>
      </c>
      <c r="AR345" s="91">
        <f t="shared" si="95"/>
        <v>0</v>
      </c>
      <c r="AS345" s="184">
        <f>IF(EA_Tabelle!$AI345="Ja",EA_Tabelle!$AM345,IF(EA_Tabelle!$Y345&lt;&gt;"",EA_Tabelle!$Y345,EA_Tabelle!$U345))</f>
        <v>0</v>
      </c>
      <c r="AT345" s="76">
        <f>IF(EA_Tabelle!$AI345="Ja",EA_Tabelle!$AN345,IF(EA_Tabelle!$AC345&lt;&gt;0,EA_Tabelle!$AC345,EA_Tabelle!$W345))</f>
        <v>0</v>
      </c>
      <c r="AU345" s="91">
        <f>IF(EA_Tabelle!$AI345="Ja",EA_Tabelle!$AO345,IF(EA_Tabelle!$AF345&lt;&gt;0,EA_Tabelle!$AF345,EA_Tabelle!$X345))</f>
        <v>0</v>
      </c>
    </row>
    <row r="346" spans="1:47" s="81" customFormat="1" ht="25" customHeight="1" x14ac:dyDescent="0.3">
      <c r="A346" s="89" t="str">
        <f t="shared" si="80"/>
        <v>0_326</v>
      </c>
      <c r="B346" s="78">
        <f t="shared" si="81"/>
        <v>0</v>
      </c>
      <c r="C346" s="78">
        <f>IF(EA_Tabelle!$B109="","",COUNTIF($B$20:B345,EA_Tabelle!$B109)+1)</f>
        <v>326</v>
      </c>
      <c r="D346" s="77">
        <f t="shared" si="82"/>
        <v>0</v>
      </c>
      <c r="E346" s="77" t="e">
        <f>INDEX(Lieferanten[L_ID],MATCH(EA_Tabelle!$M346,Lieferanten[Lieferantenbezeichnung],0))</f>
        <v>#N/A</v>
      </c>
      <c r="F346" s="79">
        <f t="shared" si="83"/>
        <v>0</v>
      </c>
      <c r="G346" s="79" t="str">
        <f>IF(EA_Tabelle!$L346="","",(INDEX(BT[Ressort],MATCH(EA_Tabelle!$L346,BT[Bedarfsträger],0))))</f>
        <v/>
      </c>
      <c r="H346" s="80" t="str">
        <f>IF(EA_Tabelle!$L346="","",(INDEX(BT[BT_ID],MATCH(EA_Tabelle!$L346,BT[Bedarfsträger],0))))</f>
        <v/>
      </c>
      <c r="I346" s="82">
        <f t="shared" si="84"/>
        <v>0</v>
      </c>
      <c r="J346" s="82">
        <f t="shared" si="85"/>
        <v>0</v>
      </c>
      <c r="K346" s="83">
        <f t="shared" si="86"/>
        <v>0</v>
      </c>
      <c r="L346" s="44"/>
      <c r="M346" s="46"/>
      <c r="N346" s="208"/>
      <c r="O346" s="44"/>
      <c r="P346" s="43"/>
      <c r="Q346" s="206"/>
      <c r="R346" s="44"/>
      <c r="S346" s="90"/>
      <c r="T346" s="46"/>
      <c r="U346" s="210"/>
      <c r="V346" s="43"/>
      <c r="W346" s="186">
        <f>IFERROR(U346*INDEX(Preisstufen[Netto],MATCH(EA_Tabelle!T346,Preisstufen[Preisstufe],0)),0)</f>
        <v>0</v>
      </c>
      <c r="X346" s="186">
        <f t="shared" si="91"/>
        <v>0</v>
      </c>
      <c r="Y346" s="47"/>
      <c r="Z346" s="211"/>
      <c r="AA346" s="212"/>
      <c r="AB346" s="193">
        <f t="shared" si="87"/>
        <v>0</v>
      </c>
      <c r="AC346" s="211">
        <f t="shared" si="88"/>
        <v>0</v>
      </c>
      <c r="AD346" s="88">
        <v>0.19</v>
      </c>
      <c r="AE346" s="195">
        <f t="shared" si="92"/>
        <v>0</v>
      </c>
      <c r="AF346" s="211">
        <f t="shared" si="93"/>
        <v>0</v>
      </c>
      <c r="AG346" s="50"/>
      <c r="AH346" s="43"/>
      <c r="AI346" s="46"/>
      <c r="AJ346" s="43"/>
      <c r="AK346" s="43"/>
      <c r="AL346" s="46"/>
      <c r="AM346" s="47"/>
      <c r="AN346" s="76">
        <f t="shared" si="89"/>
        <v>0</v>
      </c>
      <c r="AO346" s="76">
        <f t="shared" si="94"/>
        <v>0</v>
      </c>
      <c r="AP346" s="214"/>
      <c r="AQ346" s="76">
        <f t="shared" si="90"/>
        <v>0</v>
      </c>
      <c r="AR346" s="91">
        <f t="shared" si="95"/>
        <v>0</v>
      </c>
      <c r="AS346" s="184">
        <f>IF(EA_Tabelle!$AI346="Ja",EA_Tabelle!$AM346,IF(EA_Tabelle!$Y346&lt;&gt;"",EA_Tabelle!$Y346,EA_Tabelle!$U346))</f>
        <v>0</v>
      </c>
      <c r="AT346" s="76">
        <f>IF(EA_Tabelle!$AI346="Ja",EA_Tabelle!$AN346,IF(EA_Tabelle!$AC346&lt;&gt;0,EA_Tabelle!$AC346,EA_Tabelle!$W346))</f>
        <v>0</v>
      </c>
      <c r="AU346" s="91">
        <f>IF(EA_Tabelle!$AI346="Ja",EA_Tabelle!$AO346,IF(EA_Tabelle!$AF346&lt;&gt;0,EA_Tabelle!$AF346,EA_Tabelle!$X346))</f>
        <v>0</v>
      </c>
    </row>
    <row r="347" spans="1:47" s="81" customFormat="1" ht="25" customHeight="1" x14ac:dyDescent="0.3">
      <c r="A347" s="89" t="str">
        <f t="shared" si="80"/>
        <v>0_327</v>
      </c>
      <c r="B347" s="78">
        <f t="shared" si="81"/>
        <v>0</v>
      </c>
      <c r="C347" s="78">
        <f>IF(EA_Tabelle!$B110="","",COUNTIF($B$20:B346,EA_Tabelle!$B110)+1)</f>
        <v>327</v>
      </c>
      <c r="D347" s="77">
        <f t="shared" si="82"/>
        <v>0</v>
      </c>
      <c r="E347" s="77" t="e">
        <f>INDEX(Lieferanten[L_ID],MATCH(EA_Tabelle!$M347,Lieferanten[Lieferantenbezeichnung],0))</f>
        <v>#N/A</v>
      </c>
      <c r="F347" s="79">
        <f t="shared" si="83"/>
        <v>0</v>
      </c>
      <c r="G347" s="79" t="str">
        <f>IF(EA_Tabelle!$L347="","",(INDEX(BT[Ressort],MATCH(EA_Tabelle!$L347,BT[Bedarfsträger],0))))</f>
        <v/>
      </c>
      <c r="H347" s="80" t="str">
        <f>IF(EA_Tabelle!$L347="","",(INDEX(BT[BT_ID],MATCH(EA_Tabelle!$L347,BT[Bedarfsträger],0))))</f>
        <v/>
      </c>
      <c r="I347" s="82">
        <f t="shared" si="84"/>
        <v>0</v>
      </c>
      <c r="J347" s="82">
        <f t="shared" si="85"/>
        <v>0</v>
      </c>
      <c r="K347" s="83">
        <f t="shared" si="86"/>
        <v>0</v>
      </c>
      <c r="L347" s="44"/>
      <c r="M347" s="46"/>
      <c r="N347" s="208"/>
      <c r="O347" s="44"/>
      <c r="P347" s="43"/>
      <c r="Q347" s="206"/>
      <c r="R347" s="44"/>
      <c r="S347" s="90"/>
      <c r="T347" s="46"/>
      <c r="U347" s="210"/>
      <c r="V347" s="43"/>
      <c r="W347" s="186">
        <f>IFERROR(U347*INDEX(Preisstufen[Netto],MATCH(EA_Tabelle!T347,Preisstufen[Preisstufe],0)),0)</f>
        <v>0</v>
      </c>
      <c r="X347" s="186">
        <f t="shared" si="91"/>
        <v>0</v>
      </c>
      <c r="Y347" s="47"/>
      <c r="Z347" s="211"/>
      <c r="AA347" s="212"/>
      <c r="AB347" s="193">
        <f t="shared" si="87"/>
        <v>0</v>
      </c>
      <c r="AC347" s="211">
        <f t="shared" si="88"/>
        <v>0</v>
      </c>
      <c r="AD347" s="88">
        <v>0.19</v>
      </c>
      <c r="AE347" s="195">
        <f t="shared" si="92"/>
        <v>0</v>
      </c>
      <c r="AF347" s="211">
        <f t="shared" si="93"/>
        <v>0</v>
      </c>
      <c r="AG347" s="50"/>
      <c r="AH347" s="43"/>
      <c r="AI347" s="46"/>
      <c r="AJ347" s="43"/>
      <c r="AK347" s="43"/>
      <c r="AL347" s="46"/>
      <c r="AM347" s="47"/>
      <c r="AN347" s="76">
        <f t="shared" si="89"/>
        <v>0</v>
      </c>
      <c r="AO347" s="76">
        <f t="shared" si="94"/>
        <v>0</v>
      </c>
      <c r="AP347" s="214"/>
      <c r="AQ347" s="76">
        <f t="shared" si="90"/>
        <v>0</v>
      </c>
      <c r="AR347" s="91">
        <f t="shared" si="95"/>
        <v>0</v>
      </c>
      <c r="AS347" s="184">
        <f>IF(EA_Tabelle!$AI347="Ja",EA_Tabelle!$AM347,IF(EA_Tabelle!$Y347&lt;&gt;"",EA_Tabelle!$Y347,EA_Tabelle!$U347))</f>
        <v>0</v>
      </c>
      <c r="AT347" s="76">
        <f>IF(EA_Tabelle!$AI347="Ja",EA_Tabelle!$AN347,IF(EA_Tabelle!$AC347&lt;&gt;0,EA_Tabelle!$AC347,EA_Tabelle!$W347))</f>
        <v>0</v>
      </c>
      <c r="AU347" s="91">
        <f>IF(EA_Tabelle!$AI347="Ja",EA_Tabelle!$AO347,IF(EA_Tabelle!$AF347&lt;&gt;0,EA_Tabelle!$AF347,EA_Tabelle!$X347))</f>
        <v>0</v>
      </c>
    </row>
    <row r="348" spans="1:47" s="81" customFormat="1" ht="25" customHeight="1" x14ac:dyDescent="0.3">
      <c r="A348" s="89" t="str">
        <f t="shared" si="80"/>
        <v>0_328</v>
      </c>
      <c r="B348" s="78">
        <f t="shared" si="81"/>
        <v>0</v>
      </c>
      <c r="C348" s="78">
        <f>IF(EA_Tabelle!$B111="","",COUNTIF($B$20:B347,EA_Tabelle!$B111)+1)</f>
        <v>328</v>
      </c>
      <c r="D348" s="77">
        <f t="shared" si="82"/>
        <v>0</v>
      </c>
      <c r="E348" s="77" t="e">
        <f>INDEX(Lieferanten[L_ID],MATCH(EA_Tabelle!$M348,Lieferanten[Lieferantenbezeichnung],0))</f>
        <v>#N/A</v>
      </c>
      <c r="F348" s="79">
        <f t="shared" si="83"/>
        <v>0</v>
      </c>
      <c r="G348" s="79" t="str">
        <f>IF(EA_Tabelle!$L348="","",(INDEX(BT[Ressort],MATCH(EA_Tabelle!$L348,BT[Bedarfsträger],0))))</f>
        <v/>
      </c>
      <c r="H348" s="80" t="str">
        <f>IF(EA_Tabelle!$L348="","",(INDEX(BT[BT_ID],MATCH(EA_Tabelle!$L348,BT[Bedarfsträger],0))))</f>
        <v/>
      </c>
      <c r="I348" s="82">
        <f t="shared" si="84"/>
        <v>0</v>
      </c>
      <c r="J348" s="82">
        <f t="shared" si="85"/>
        <v>0</v>
      </c>
      <c r="K348" s="83">
        <f t="shared" si="86"/>
        <v>0</v>
      </c>
      <c r="L348" s="44"/>
      <c r="M348" s="46"/>
      <c r="N348" s="208"/>
      <c r="O348" s="44"/>
      <c r="P348" s="43"/>
      <c r="Q348" s="206"/>
      <c r="R348" s="44"/>
      <c r="S348" s="90"/>
      <c r="T348" s="46"/>
      <c r="U348" s="210"/>
      <c r="V348" s="43"/>
      <c r="W348" s="186">
        <f>IFERROR(U348*INDEX(Preisstufen[Netto],MATCH(EA_Tabelle!T348,Preisstufen[Preisstufe],0)),0)</f>
        <v>0</v>
      </c>
      <c r="X348" s="186">
        <f t="shared" si="91"/>
        <v>0</v>
      </c>
      <c r="Y348" s="47"/>
      <c r="Z348" s="211"/>
      <c r="AA348" s="212"/>
      <c r="AB348" s="193">
        <f t="shared" si="87"/>
        <v>0</v>
      </c>
      <c r="AC348" s="211">
        <f t="shared" si="88"/>
        <v>0</v>
      </c>
      <c r="AD348" s="88">
        <v>0.19</v>
      </c>
      <c r="AE348" s="195">
        <f t="shared" si="92"/>
        <v>0</v>
      </c>
      <c r="AF348" s="211">
        <f t="shared" si="93"/>
        <v>0</v>
      </c>
      <c r="AG348" s="50"/>
      <c r="AH348" s="43"/>
      <c r="AI348" s="46"/>
      <c r="AJ348" s="43"/>
      <c r="AK348" s="43"/>
      <c r="AL348" s="46"/>
      <c r="AM348" s="47"/>
      <c r="AN348" s="76">
        <f t="shared" si="89"/>
        <v>0</v>
      </c>
      <c r="AO348" s="76">
        <f t="shared" si="94"/>
        <v>0</v>
      </c>
      <c r="AP348" s="214"/>
      <c r="AQ348" s="76">
        <f t="shared" si="90"/>
        <v>0</v>
      </c>
      <c r="AR348" s="91">
        <f t="shared" si="95"/>
        <v>0</v>
      </c>
      <c r="AS348" s="184">
        <f>IF(EA_Tabelle!$AI348="Ja",EA_Tabelle!$AM348,IF(EA_Tabelle!$Y348&lt;&gt;"",EA_Tabelle!$Y348,EA_Tabelle!$U348))</f>
        <v>0</v>
      </c>
      <c r="AT348" s="76">
        <f>IF(EA_Tabelle!$AI348="Ja",EA_Tabelle!$AN348,IF(EA_Tabelle!$AC348&lt;&gt;0,EA_Tabelle!$AC348,EA_Tabelle!$W348))</f>
        <v>0</v>
      </c>
      <c r="AU348" s="91">
        <f>IF(EA_Tabelle!$AI348="Ja",EA_Tabelle!$AO348,IF(EA_Tabelle!$AF348&lt;&gt;0,EA_Tabelle!$AF348,EA_Tabelle!$X348))</f>
        <v>0</v>
      </c>
    </row>
    <row r="349" spans="1:47" s="81" customFormat="1" ht="25" customHeight="1" x14ac:dyDescent="0.3">
      <c r="A349" s="89" t="str">
        <f t="shared" si="80"/>
        <v>0_329</v>
      </c>
      <c r="B349" s="78">
        <f t="shared" si="81"/>
        <v>0</v>
      </c>
      <c r="C349" s="78">
        <f>IF(EA_Tabelle!$B112="","",COUNTIF($B$20:B348,EA_Tabelle!$B112)+1)</f>
        <v>329</v>
      </c>
      <c r="D349" s="77">
        <f t="shared" si="82"/>
        <v>0</v>
      </c>
      <c r="E349" s="77" t="e">
        <f>INDEX(Lieferanten[L_ID],MATCH(EA_Tabelle!$M349,Lieferanten[Lieferantenbezeichnung],0))</f>
        <v>#N/A</v>
      </c>
      <c r="F349" s="79">
        <f t="shared" si="83"/>
        <v>0</v>
      </c>
      <c r="G349" s="79" t="str">
        <f>IF(EA_Tabelle!$L349="","",(INDEX(BT[Ressort],MATCH(EA_Tabelle!$L349,BT[Bedarfsträger],0))))</f>
        <v/>
      </c>
      <c r="H349" s="80" t="str">
        <f>IF(EA_Tabelle!$L349="","",(INDEX(BT[BT_ID],MATCH(EA_Tabelle!$L349,BT[Bedarfsträger],0))))</f>
        <v/>
      </c>
      <c r="I349" s="82">
        <f t="shared" si="84"/>
        <v>0</v>
      </c>
      <c r="J349" s="82">
        <f t="shared" si="85"/>
        <v>0</v>
      </c>
      <c r="K349" s="83">
        <f t="shared" si="86"/>
        <v>0</v>
      </c>
      <c r="L349" s="44"/>
      <c r="M349" s="46"/>
      <c r="N349" s="208"/>
      <c r="O349" s="44"/>
      <c r="P349" s="43"/>
      <c r="Q349" s="206"/>
      <c r="R349" s="44"/>
      <c r="S349" s="90"/>
      <c r="T349" s="46"/>
      <c r="U349" s="210"/>
      <c r="V349" s="43"/>
      <c r="W349" s="186">
        <f>IFERROR(U349*INDEX(Preisstufen[Netto],MATCH(EA_Tabelle!T349,Preisstufen[Preisstufe],0)),0)</f>
        <v>0</v>
      </c>
      <c r="X349" s="186">
        <f t="shared" si="91"/>
        <v>0</v>
      </c>
      <c r="Y349" s="47"/>
      <c r="Z349" s="211"/>
      <c r="AA349" s="212"/>
      <c r="AB349" s="193">
        <f t="shared" si="87"/>
        <v>0</v>
      </c>
      <c r="AC349" s="211">
        <f t="shared" si="88"/>
        <v>0</v>
      </c>
      <c r="AD349" s="88">
        <v>0.19</v>
      </c>
      <c r="AE349" s="195">
        <f t="shared" si="92"/>
        <v>0</v>
      </c>
      <c r="AF349" s="211">
        <f t="shared" si="93"/>
        <v>0</v>
      </c>
      <c r="AG349" s="50"/>
      <c r="AH349" s="43"/>
      <c r="AI349" s="46"/>
      <c r="AJ349" s="43"/>
      <c r="AK349" s="43"/>
      <c r="AL349" s="46"/>
      <c r="AM349" s="47"/>
      <c r="AN349" s="76">
        <f t="shared" si="89"/>
        <v>0</v>
      </c>
      <c r="AO349" s="76">
        <f t="shared" si="94"/>
        <v>0</v>
      </c>
      <c r="AP349" s="214"/>
      <c r="AQ349" s="76">
        <f t="shared" si="90"/>
        <v>0</v>
      </c>
      <c r="AR349" s="91">
        <f t="shared" si="95"/>
        <v>0</v>
      </c>
      <c r="AS349" s="184">
        <f>IF(EA_Tabelle!$AI349="Ja",EA_Tabelle!$AM349,IF(EA_Tabelle!$Y349&lt;&gt;"",EA_Tabelle!$Y349,EA_Tabelle!$U349))</f>
        <v>0</v>
      </c>
      <c r="AT349" s="76">
        <f>IF(EA_Tabelle!$AI349="Ja",EA_Tabelle!$AN349,IF(EA_Tabelle!$AC349&lt;&gt;0,EA_Tabelle!$AC349,EA_Tabelle!$W349))</f>
        <v>0</v>
      </c>
      <c r="AU349" s="91">
        <f>IF(EA_Tabelle!$AI349="Ja",EA_Tabelle!$AO349,IF(EA_Tabelle!$AF349&lt;&gt;0,EA_Tabelle!$AF349,EA_Tabelle!$X349))</f>
        <v>0</v>
      </c>
    </row>
    <row r="350" spans="1:47" s="81" customFormat="1" ht="25" customHeight="1" x14ac:dyDescent="0.3">
      <c r="A350" s="89" t="str">
        <f t="shared" si="80"/>
        <v>0_330</v>
      </c>
      <c r="B350" s="78">
        <f t="shared" si="81"/>
        <v>0</v>
      </c>
      <c r="C350" s="78">
        <f>IF(EA_Tabelle!$B113="","",COUNTIF($B$20:B349,EA_Tabelle!$B113)+1)</f>
        <v>330</v>
      </c>
      <c r="D350" s="77">
        <f t="shared" si="82"/>
        <v>0</v>
      </c>
      <c r="E350" s="77" t="e">
        <f>INDEX(Lieferanten[L_ID],MATCH(EA_Tabelle!$M350,Lieferanten[Lieferantenbezeichnung],0))</f>
        <v>#N/A</v>
      </c>
      <c r="F350" s="79">
        <f t="shared" si="83"/>
        <v>0</v>
      </c>
      <c r="G350" s="79" t="str">
        <f>IF(EA_Tabelle!$L350="","",(INDEX(BT[Ressort],MATCH(EA_Tabelle!$L350,BT[Bedarfsträger],0))))</f>
        <v/>
      </c>
      <c r="H350" s="80" t="str">
        <f>IF(EA_Tabelle!$L350="","",(INDEX(BT[BT_ID],MATCH(EA_Tabelle!$L350,BT[Bedarfsträger],0))))</f>
        <v/>
      </c>
      <c r="I350" s="82">
        <f t="shared" si="84"/>
        <v>0</v>
      </c>
      <c r="J350" s="82">
        <f t="shared" si="85"/>
        <v>0</v>
      </c>
      <c r="K350" s="83">
        <f t="shared" si="86"/>
        <v>0</v>
      </c>
      <c r="L350" s="44"/>
      <c r="M350" s="46"/>
      <c r="N350" s="208"/>
      <c r="O350" s="44"/>
      <c r="P350" s="43"/>
      <c r="Q350" s="206"/>
      <c r="R350" s="44"/>
      <c r="S350" s="90"/>
      <c r="T350" s="46"/>
      <c r="U350" s="210"/>
      <c r="V350" s="43"/>
      <c r="W350" s="186">
        <f>IFERROR(U350*INDEX(Preisstufen[Netto],MATCH(EA_Tabelle!T350,Preisstufen[Preisstufe],0)),0)</f>
        <v>0</v>
      </c>
      <c r="X350" s="186">
        <f t="shared" si="91"/>
        <v>0</v>
      </c>
      <c r="Y350" s="47"/>
      <c r="Z350" s="211"/>
      <c r="AA350" s="212"/>
      <c r="AB350" s="193">
        <f t="shared" si="87"/>
        <v>0</v>
      </c>
      <c r="AC350" s="211">
        <f t="shared" si="88"/>
        <v>0</v>
      </c>
      <c r="AD350" s="88">
        <v>0.19</v>
      </c>
      <c r="AE350" s="195">
        <f t="shared" si="92"/>
        <v>0</v>
      </c>
      <c r="AF350" s="211">
        <f t="shared" si="93"/>
        <v>0</v>
      </c>
      <c r="AG350" s="50"/>
      <c r="AH350" s="43"/>
      <c r="AI350" s="46"/>
      <c r="AJ350" s="43"/>
      <c r="AK350" s="43"/>
      <c r="AL350" s="46"/>
      <c r="AM350" s="47"/>
      <c r="AN350" s="76">
        <f t="shared" si="89"/>
        <v>0</v>
      </c>
      <c r="AO350" s="76">
        <f t="shared" si="94"/>
        <v>0</v>
      </c>
      <c r="AP350" s="214"/>
      <c r="AQ350" s="76">
        <f t="shared" si="90"/>
        <v>0</v>
      </c>
      <c r="AR350" s="91">
        <f t="shared" si="95"/>
        <v>0</v>
      </c>
      <c r="AS350" s="184">
        <f>IF(EA_Tabelle!$AI350="Ja",EA_Tabelle!$AM350,IF(EA_Tabelle!$Y350&lt;&gt;"",EA_Tabelle!$Y350,EA_Tabelle!$U350))</f>
        <v>0</v>
      </c>
      <c r="AT350" s="76">
        <f>IF(EA_Tabelle!$AI350="Ja",EA_Tabelle!$AN350,IF(EA_Tabelle!$AC350&lt;&gt;0,EA_Tabelle!$AC350,EA_Tabelle!$W350))</f>
        <v>0</v>
      </c>
      <c r="AU350" s="91">
        <f>IF(EA_Tabelle!$AI350="Ja",EA_Tabelle!$AO350,IF(EA_Tabelle!$AF350&lt;&gt;0,EA_Tabelle!$AF350,EA_Tabelle!$X350))</f>
        <v>0</v>
      </c>
    </row>
    <row r="351" spans="1:47" s="81" customFormat="1" ht="25" customHeight="1" x14ac:dyDescent="0.3">
      <c r="A351" s="89" t="str">
        <f t="shared" si="80"/>
        <v>0_331</v>
      </c>
      <c r="B351" s="78">
        <f t="shared" si="81"/>
        <v>0</v>
      </c>
      <c r="C351" s="78">
        <f>IF(EA_Tabelle!$B114="","",COUNTIF($B$20:B350,EA_Tabelle!$B114)+1)</f>
        <v>331</v>
      </c>
      <c r="D351" s="77">
        <f t="shared" si="82"/>
        <v>0</v>
      </c>
      <c r="E351" s="77" t="e">
        <f>INDEX(Lieferanten[L_ID],MATCH(EA_Tabelle!$M351,Lieferanten[Lieferantenbezeichnung],0))</f>
        <v>#N/A</v>
      </c>
      <c r="F351" s="79">
        <f t="shared" si="83"/>
        <v>0</v>
      </c>
      <c r="G351" s="79" t="str">
        <f>IF(EA_Tabelle!$L351="","",(INDEX(BT[Ressort],MATCH(EA_Tabelle!$L351,BT[Bedarfsträger],0))))</f>
        <v/>
      </c>
      <c r="H351" s="80" t="str">
        <f>IF(EA_Tabelle!$L351="","",(INDEX(BT[BT_ID],MATCH(EA_Tabelle!$L351,BT[Bedarfsträger],0))))</f>
        <v/>
      </c>
      <c r="I351" s="82">
        <f t="shared" si="84"/>
        <v>0</v>
      </c>
      <c r="J351" s="82">
        <f t="shared" si="85"/>
        <v>0</v>
      </c>
      <c r="K351" s="83">
        <f t="shared" si="86"/>
        <v>0</v>
      </c>
      <c r="L351" s="44"/>
      <c r="M351" s="46"/>
      <c r="N351" s="208"/>
      <c r="O351" s="44"/>
      <c r="P351" s="43"/>
      <c r="Q351" s="206"/>
      <c r="R351" s="44"/>
      <c r="S351" s="90"/>
      <c r="T351" s="46"/>
      <c r="U351" s="210"/>
      <c r="V351" s="43"/>
      <c r="W351" s="186">
        <f>IFERROR(U351*INDEX(Preisstufen[Netto],MATCH(EA_Tabelle!T351,Preisstufen[Preisstufe],0)),0)</f>
        <v>0</v>
      </c>
      <c r="X351" s="186">
        <f t="shared" si="91"/>
        <v>0</v>
      </c>
      <c r="Y351" s="47"/>
      <c r="Z351" s="211"/>
      <c r="AA351" s="212"/>
      <c r="AB351" s="193">
        <f t="shared" si="87"/>
        <v>0</v>
      </c>
      <c r="AC351" s="211">
        <f t="shared" si="88"/>
        <v>0</v>
      </c>
      <c r="AD351" s="88">
        <v>0.19</v>
      </c>
      <c r="AE351" s="195">
        <f t="shared" si="92"/>
        <v>0</v>
      </c>
      <c r="AF351" s="211">
        <f t="shared" si="93"/>
        <v>0</v>
      </c>
      <c r="AG351" s="50"/>
      <c r="AH351" s="43"/>
      <c r="AI351" s="46"/>
      <c r="AJ351" s="43"/>
      <c r="AK351" s="43"/>
      <c r="AL351" s="46"/>
      <c r="AM351" s="47"/>
      <c r="AN351" s="76">
        <f t="shared" si="89"/>
        <v>0</v>
      </c>
      <c r="AO351" s="76">
        <f t="shared" si="94"/>
        <v>0</v>
      </c>
      <c r="AP351" s="214"/>
      <c r="AQ351" s="76">
        <f t="shared" si="90"/>
        <v>0</v>
      </c>
      <c r="AR351" s="91">
        <f t="shared" si="95"/>
        <v>0</v>
      </c>
      <c r="AS351" s="184">
        <f>IF(EA_Tabelle!$AI351="Ja",EA_Tabelle!$AM351,IF(EA_Tabelle!$Y351&lt;&gt;"",EA_Tabelle!$Y351,EA_Tabelle!$U351))</f>
        <v>0</v>
      </c>
      <c r="AT351" s="76">
        <f>IF(EA_Tabelle!$AI351="Ja",EA_Tabelle!$AN351,IF(EA_Tabelle!$AC351&lt;&gt;0,EA_Tabelle!$AC351,EA_Tabelle!$W351))</f>
        <v>0</v>
      </c>
      <c r="AU351" s="91">
        <f>IF(EA_Tabelle!$AI351="Ja",EA_Tabelle!$AO351,IF(EA_Tabelle!$AF351&lt;&gt;0,EA_Tabelle!$AF351,EA_Tabelle!$X351))</f>
        <v>0</v>
      </c>
    </row>
    <row r="352" spans="1:47" s="81" customFormat="1" ht="25" customHeight="1" x14ac:dyDescent="0.3">
      <c r="A352" s="89" t="str">
        <f t="shared" si="80"/>
        <v>0_332</v>
      </c>
      <c r="B352" s="78">
        <f t="shared" si="81"/>
        <v>0</v>
      </c>
      <c r="C352" s="78">
        <f>IF(EA_Tabelle!$B115="","",COUNTIF($B$20:B351,EA_Tabelle!$B115)+1)</f>
        <v>332</v>
      </c>
      <c r="D352" s="77">
        <f t="shared" si="82"/>
        <v>0</v>
      </c>
      <c r="E352" s="77" t="e">
        <f>INDEX(Lieferanten[L_ID],MATCH(EA_Tabelle!$M352,Lieferanten[Lieferantenbezeichnung],0))</f>
        <v>#N/A</v>
      </c>
      <c r="F352" s="79">
        <f t="shared" si="83"/>
        <v>0</v>
      </c>
      <c r="G352" s="79" t="str">
        <f>IF(EA_Tabelle!$L352="","",(INDEX(BT[Ressort],MATCH(EA_Tabelle!$L352,BT[Bedarfsträger],0))))</f>
        <v/>
      </c>
      <c r="H352" s="80" t="str">
        <f>IF(EA_Tabelle!$L352="","",(INDEX(BT[BT_ID],MATCH(EA_Tabelle!$L352,BT[Bedarfsträger],0))))</f>
        <v/>
      </c>
      <c r="I352" s="82">
        <f t="shared" si="84"/>
        <v>0</v>
      </c>
      <c r="J352" s="82">
        <f t="shared" si="85"/>
        <v>0</v>
      </c>
      <c r="K352" s="83">
        <f t="shared" si="86"/>
        <v>0</v>
      </c>
      <c r="L352" s="44"/>
      <c r="M352" s="46"/>
      <c r="N352" s="208"/>
      <c r="O352" s="44"/>
      <c r="P352" s="43"/>
      <c r="Q352" s="206"/>
      <c r="R352" s="44"/>
      <c r="S352" s="90"/>
      <c r="T352" s="46"/>
      <c r="U352" s="210"/>
      <c r="V352" s="43"/>
      <c r="W352" s="186">
        <f>IFERROR(U352*INDEX(Preisstufen[Netto],MATCH(EA_Tabelle!T352,Preisstufen[Preisstufe],0)),0)</f>
        <v>0</v>
      </c>
      <c r="X352" s="186">
        <f t="shared" si="91"/>
        <v>0</v>
      </c>
      <c r="Y352" s="47"/>
      <c r="Z352" s="211"/>
      <c r="AA352" s="212"/>
      <c r="AB352" s="193">
        <f t="shared" si="87"/>
        <v>0</v>
      </c>
      <c r="AC352" s="211">
        <f t="shared" si="88"/>
        <v>0</v>
      </c>
      <c r="AD352" s="88">
        <v>0.19</v>
      </c>
      <c r="AE352" s="195">
        <f t="shared" si="92"/>
        <v>0</v>
      </c>
      <c r="AF352" s="211">
        <f t="shared" si="93"/>
        <v>0</v>
      </c>
      <c r="AG352" s="50"/>
      <c r="AH352" s="43"/>
      <c r="AI352" s="46"/>
      <c r="AJ352" s="43"/>
      <c r="AK352" s="43"/>
      <c r="AL352" s="46"/>
      <c r="AM352" s="47"/>
      <c r="AN352" s="76">
        <f t="shared" si="89"/>
        <v>0</v>
      </c>
      <c r="AO352" s="76">
        <f t="shared" si="94"/>
        <v>0</v>
      </c>
      <c r="AP352" s="214"/>
      <c r="AQ352" s="76">
        <f t="shared" si="90"/>
        <v>0</v>
      </c>
      <c r="AR352" s="91">
        <f t="shared" si="95"/>
        <v>0</v>
      </c>
      <c r="AS352" s="184">
        <f>IF(EA_Tabelle!$AI352="Ja",EA_Tabelle!$AM352,IF(EA_Tabelle!$Y352&lt;&gt;"",EA_Tabelle!$Y352,EA_Tabelle!$U352))</f>
        <v>0</v>
      </c>
      <c r="AT352" s="76">
        <f>IF(EA_Tabelle!$AI352="Ja",EA_Tabelle!$AN352,IF(EA_Tabelle!$AC352&lt;&gt;0,EA_Tabelle!$AC352,EA_Tabelle!$W352))</f>
        <v>0</v>
      </c>
      <c r="AU352" s="91">
        <f>IF(EA_Tabelle!$AI352="Ja",EA_Tabelle!$AO352,IF(EA_Tabelle!$AF352&lt;&gt;0,EA_Tabelle!$AF352,EA_Tabelle!$X352))</f>
        <v>0</v>
      </c>
    </row>
    <row r="353" spans="1:47" s="81" customFormat="1" ht="25" customHeight="1" x14ac:dyDescent="0.3">
      <c r="A353" s="89" t="str">
        <f t="shared" si="80"/>
        <v>0_333</v>
      </c>
      <c r="B353" s="78">
        <f t="shared" si="81"/>
        <v>0</v>
      </c>
      <c r="C353" s="78">
        <f>IF(EA_Tabelle!$B116="","",COUNTIF($B$20:B352,EA_Tabelle!$B116)+1)</f>
        <v>333</v>
      </c>
      <c r="D353" s="77">
        <f t="shared" si="82"/>
        <v>0</v>
      </c>
      <c r="E353" s="77" t="e">
        <f>INDEX(Lieferanten[L_ID],MATCH(EA_Tabelle!$M353,Lieferanten[Lieferantenbezeichnung],0))</f>
        <v>#N/A</v>
      </c>
      <c r="F353" s="79">
        <f t="shared" si="83"/>
        <v>0</v>
      </c>
      <c r="G353" s="79" t="str">
        <f>IF(EA_Tabelle!$L353="","",(INDEX(BT[Ressort],MATCH(EA_Tabelle!$L353,BT[Bedarfsträger],0))))</f>
        <v/>
      </c>
      <c r="H353" s="80" t="str">
        <f>IF(EA_Tabelle!$L353="","",(INDEX(BT[BT_ID],MATCH(EA_Tabelle!$L353,BT[Bedarfsträger],0))))</f>
        <v/>
      </c>
      <c r="I353" s="82">
        <f t="shared" si="84"/>
        <v>0</v>
      </c>
      <c r="J353" s="82">
        <f t="shared" si="85"/>
        <v>0</v>
      </c>
      <c r="K353" s="83">
        <f t="shared" si="86"/>
        <v>0</v>
      </c>
      <c r="L353" s="44"/>
      <c r="M353" s="46"/>
      <c r="N353" s="208"/>
      <c r="O353" s="44"/>
      <c r="P353" s="43"/>
      <c r="Q353" s="206"/>
      <c r="R353" s="44"/>
      <c r="S353" s="90"/>
      <c r="T353" s="46"/>
      <c r="U353" s="210"/>
      <c r="V353" s="43"/>
      <c r="W353" s="186">
        <f>IFERROR(U353*INDEX(Preisstufen[Netto],MATCH(EA_Tabelle!T353,Preisstufen[Preisstufe],0)),0)</f>
        <v>0</v>
      </c>
      <c r="X353" s="186">
        <f t="shared" si="91"/>
        <v>0</v>
      </c>
      <c r="Y353" s="47"/>
      <c r="Z353" s="211"/>
      <c r="AA353" s="212"/>
      <c r="AB353" s="193">
        <f t="shared" si="87"/>
        <v>0</v>
      </c>
      <c r="AC353" s="211">
        <f t="shared" si="88"/>
        <v>0</v>
      </c>
      <c r="AD353" s="88">
        <v>0.19</v>
      </c>
      <c r="AE353" s="195">
        <f t="shared" si="92"/>
        <v>0</v>
      </c>
      <c r="AF353" s="211">
        <f t="shared" si="93"/>
        <v>0</v>
      </c>
      <c r="AG353" s="50"/>
      <c r="AH353" s="43"/>
      <c r="AI353" s="46"/>
      <c r="AJ353" s="43"/>
      <c r="AK353" s="43"/>
      <c r="AL353" s="46"/>
      <c r="AM353" s="47"/>
      <c r="AN353" s="76">
        <f t="shared" si="89"/>
        <v>0</v>
      </c>
      <c r="AO353" s="76">
        <f t="shared" si="94"/>
        <v>0</v>
      </c>
      <c r="AP353" s="214"/>
      <c r="AQ353" s="76">
        <f t="shared" si="90"/>
        <v>0</v>
      </c>
      <c r="AR353" s="91">
        <f t="shared" si="95"/>
        <v>0</v>
      </c>
      <c r="AS353" s="184">
        <f>IF(EA_Tabelle!$AI353="Ja",EA_Tabelle!$AM353,IF(EA_Tabelle!$Y353&lt;&gt;"",EA_Tabelle!$Y353,EA_Tabelle!$U353))</f>
        <v>0</v>
      </c>
      <c r="AT353" s="76">
        <f>IF(EA_Tabelle!$AI353="Ja",EA_Tabelle!$AN353,IF(EA_Tabelle!$AC353&lt;&gt;0,EA_Tabelle!$AC353,EA_Tabelle!$W353))</f>
        <v>0</v>
      </c>
      <c r="AU353" s="91">
        <f>IF(EA_Tabelle!$AI353="Ja",EA_Tabelle!$AO353,IF(EA_Tabelle!$AF353&lt;&gt;0,EA_Tabelle!$AF353,EA_Tabelle!$X353))</f>
        <v>0</v>
      </c>
    </row>
    <row r="354" spans="1:47" s="81" customFormat="1" ht="25" customHeight="1" x14ac:dyDescent="0.3">
      <c r="A354" s="89" t="str">
        <f t="shared" si="80"/>
        <v>0_334</v>
      </c>
      <c r="B354" s="78">
        <f t="shared" si="81"/>
        <v>0</v>
      </c>
      <c r="C354" s="78">
        <f>IF(EA_Tabelle!$B117="","",COUNTIF($B$20:B353,EA_Tabelle!$B117)+1)</f>
        <v>334</v>
      </c>
      <c r="D354" s="77">
        <f t="shared" si="82"/>
        <v>0</v>
      </c>
      <c r="E354" s="77" t="e">
        <f>INDEX(Lieferanten[L_ID],MATCH(EA_Tabelle!$M354,Lieferanten[Lieferantenbezeichnung],0))</f>
        <v>#N/A</v>
      </c>
      <c r="F354" s="79">
        <f t="shared" si="83"/>
        <v>0</v>
      </c>
      <c r="G354" s="79" t="str">
        <f>IF(EA_Tabelle!$L354="","",(INDEX(BT[Ressort],MATCH(EA_Tabelle!$L354,BT[Bedarfsträger],0))))</f>
        <v/>
      </c>
      <c r="H354" s="80" t="str">
        <f>IF(EA_Tabelle!$L354="","",(INDEX(BT[BT_ID],MATCH(EA_Tabelle!$L354,BT[Bedarfsträger],0))))</f>
        <v/>
      </c>
      <c r="I354" s="82">
        <f t="shared" si="84"/>
        <v>0</v>
      </c>
      <c r="J354" s="82">
        <f t="shared" si="85"/>
        <v>0</v>
      </c>
      <c r="K354" s="83">
        <f t="shared" si="86"/>
        <v>0</v>
      </c>
      <c r="L354" s="44"/>
      <c r="M354" s="46"/>
      <c r="N354" s="208"/>
      <c r="O354" s="44"/>
      <c r="P354" s="43"/>
      <c r="Q354" s="206"/>
      <c r="R354" s="44"/>
      <c r="S354" s="90"/>
      <c r="T354" s="46"/>
      <c r="U354" s="210"/>
      <c r="V354" s="43"/>
      <c r="W354" s="186">
        <f>IFERROR(U354*INDEX(Preisstufen[Netto],MATCH(EA_Tabelle!T354,Preisstufen[Preisstufe],0)),0)</f>
        <v>0</v>
      </c>
      <c r="X354" s="186">
        <f t="shared" si="91"/>
        <v>0</v>
      </c>
      <c r="Y354" s="47"/>
      <c r="Z354" s="211"/>
      <c r="AA354" s="212"/>
      <c r="AB354" s="193">
        <f t="shared" si="87"/>
        <v>0</v>
      </c>
      <c r="AC354" s="211">
        <f t="shared" si="88"/>
        <v>0</v>
      </c>
      <c r="AD354" s="88">
        <v>0.19</v>
      </c>
      <c r="AE354" s="195">
        <f t="shared" si="92"/>
        <v>0</v>
      </c>
      <c r="AF354" s="211">
        <f t="shared" si="93"/>
        <v>0</v>
      </c>
      <c r="AG354" s="50"/>
      <c r="AH354" s="43"/>
      <c r="AI354" s="46"/>
      <c r="AJ354" s="43"/>
      <c r="AK354" s="43"/>
      <c r="AL354" s="46"/>
      <c r="AM354" s="47"/>
      <c r="AN354" s="76">
        <f t="shared" si="89"/>
        <v>0</v>
      </c>
      <c r="AO354" s="76">
        <f t="shared" si="94"/>
        <v>0</v>
      </c>
      <c r="AP354" s="214"/>
      <c r="AQ354" s="76">
        <f t="shared" si="90"/>
        <v>0</v>
      </c>
      <c r="AR354" s="91">
        <f t="shared" si="95"/>
        <v>0</v>
      </c>
      <c r="AS354" s="184">
        <f>IF(EA_Tabelle!$AI354="Ja",EA_Tabelle!$AM354,IF(EA_Tabelle!$Y354&lt;&gt;"",EA_Tabelle!$Y354,EA_Tabelle!$U354))</f>
        <v>0</v>
      </c>
      <c r="AT354" s="76">
        <f>IF(EA_Tabelle!$AI354="Ja",EA_Tabelle!$AN354,IF(EA_Tabelle!$AC354&lt;&gt;0,EA_Tabelle!$AC354,EA_Tabelle!$W354))</f>
        <v>0</v>
      </c>
      <c r="AU354" s="91">
        <f>IF(EA_Tabelle!$AI354="Ja",EA_Tabelle!$AO354,IF(EA_Tabelle!$AF354&lt;&gt;0,EA_Tabelle!$AF354,EA_Tabelle!$X354))</f>
        <v>0</v>
      </c>
    </row>
    <row r="355" spans="1:47" s="81" customFormat="1" ht="25" customHeight="1" x14ac:dyDescent="0.3">
      <c r="A355" s="89" t="str">
        <f t="shared" si="80"/>
        <v>0_335</v>
      </c>
      <c r="B355" s="78">
        <f t="shared" si="81"/>
        <v>0</v>
      </c>
      <c r="C355" s="78">
        <f>IF(EA_Tabelle!$B118="","",COUNTIF($B$20:B354,EA_Tabelle!$B118)+1)</f>
        <v>335</v>
      </c>
      <c r="D355" s="77">
        <f t="shared" si="82"/>
        <v>0</v>
      </c>
      <c r="E355" s="77" t="e">
        <f>INDEX(Lieferanten[L_ID],MATCH(EA_Tabelle!$M355,Lieferanten[Lieferantenbezeichnung],0))</f>
        <v>#N/A</v>
      </c>
      <c r="F355" s="79">
        <f t="shared" si="83"/>
        <v>0</v>
      </c>
      <c r="G355" s="79" t="str">
        <f>IF(EA_Tabelle!$L355="","",(INDEX(BT[Ressort],MATCH(EA_Tabelle!$L355,BT[Bedarfsträger],0))))</f>
        <v/>
      </c>
      <c r="H355" s="80" t="str">
        <f>IF(EA_Tabelle!$L355="","",(INDEX(BT[BT_ID],MATCH(EA_Tabelle!$L355,BT[Bedarfsträger],0))))</f>
        <v/>
      </c>
      <c r="I355" s="82">
        <f t="shared" si="84"/>
        <v>0</v>
      </c>
      <c r="J355" s="82">
        <f t="shared" si="85"/>
        <v>0</v>
      </c>
      <c r="K355" s="83">
        <f t="shared" si="86"/>
        <v>0</v>
      </c>
      <c r="L355" s="44"/>
      <c r="M355" s="46"/>
      <c r="N355" s="208"/>
      <c r="O355" s="44"/>
      <c r="P355" s="43"/>
      <c r="Q355" s="206"/>
      <c r="R355" s="44"/>
      <c r="S355" s="90"/>
      <c r="T355" s="46"/>
      <c r="U355" s="210"/>
      <c r="V355" s="43"/>
      <c r="W355" s="186">
        <f>IFERROR(U355*INDEX(Preisstufen[Netto],MATCH(EA_Tabelle!T355,Preisstufen[Preisstufe],0)),0)</f>
        <v>0</v>
      </c>
      <c r="X355" s="186">
        <f t="shared" si="91"/>
        <v>0</v>
      </c>
      <c r="Y355" s="47"/>
      <c r="Z355" s="211"/>
      <c r="AA355" s="212"/>
      <c r="AB355" s="193">
        <f t="shared" si="87"/>
        <v>0</v>
      </c>
      <c r="AC355" s="211">
        <f t="shared" si="88"/>
        <v>0</v>
      </c>
      <c r="AD355" s="88">
        <v>0.19</v>
      </c>
      <c r="AE355" s="195">
        <f t="shared" si="92"/>
        <v>0</v>
      </c>
      <c r="AF355" s="211">
        <f t="shared" si="93"/>
        <v>0</v>
      </c>
      <c r="AG355" s="50"/>
      <c r="AH355" s="43"/>
      <c r="AI355" s="46"/>
      <c r="AJ355" s="43"/>
      <c r="AK355" s="43"/>
      <c r="AL355" s="46"/>
      <c r="AM355" s="47"/>
      <c r="AN355" s="76">
        <f t="shared" si="89"/>
        <v>0</v>
      </c>
      <c r="AO355" s="76">
        <f t="shared" si="94"/>
        <v>0</v>
      </c>
      <c r="AP355" s="214"/>
      <c r="AQ355" s="76">
        <f t="shared" si="90"/>
        <v>0</v>
      </c>
      <c r="AR355" s="91">
        <f t="shared" si="95"/>
        <v>0</v>
      </c>
      <c r="AS355" s="184">
        <f>IF(EA_Tabelle!$AI355="Ja",EA_Tabelle!$AM355,IF(EA_Tabelle!$Y355&lt;&gt;"",EA_Tabelle!$Y355,EA_Tabelle!$U355))</f>
        <v>0</v>
      </c>
      <c r="AT355" s="76">
        <f>IF(EA_Tabelle!$AI355="Ja",EA_Tabelle!$AN355,IF(EA_Tabelle!$AC355&lt;&gt;0,EA_Tabelle!$AC355,EA_Tabelle!$W355))</f>
        <v>0</v>
      </c>
      <c r="AU355" s="91">
        <f>IF(EA_Tabelle!$AI355="Ja",EA_Tabelle!$AO355,IF(EA_Tabelle!$AF355&lt;&gt;0,EA_Tabelle!$AF355,EA_Tabelle!$X355))</f>
        <v>0</v>
      </c>
    </row>
    <row r="356" spans="1:47" s="81" customFormat="1" ht="25" customHeight="1" x14ac:dyDescent="0.3">
      <c r="A356" s="89" t="str">
        <f t="shared" si="80"/>
        <v>0_336</v>
      </c>
      <c r="B356" s="78">
        <f t="shared" si="81"/>
        <v>0</v>
      </c>
      <c r="C356" s="78">
        <f>IF(EA_Tabelle!$B119="","",COUNTIF($B$20:B355,EA_Tabelle!$B119)+1)</f>
        <v>336</v>
      </c>
      <c r="D356" s="77">
        <f t="shared" si="82"/>
        <v>0</v>
      </c>
      <c r="E356" s="77" t="e">
        <f>INDEX(Lieferanten[L_ID],MATCH(EA_Tabelle!$M356,Lieferanten[Lieferantenbezeichnung],0))</f>
        <v>#N/A</v>
      </c>
      <c r="F356" s="79">
        <f t="shared" si="83"/>
        <v>0</v>
      </c>
      <c r="G356" s="79" t="str">
        <f>IF(EA_Tabelle!$L356="","",(INDEX(BT[Ressort],MATCH(EA_Tabelle!$L356,BT[Bedarfsträger],0))))</f>
        <v/>
      </c>
      <c r="H356" s="80" t="str">
        <f>IF(EA_Tabelle!$L356="","",(INDEX(BT[BT_ID],MATCH(EA_Tabelle!$L356,BT[Bedarfsträger],0))))</f>
        <v/>
      </c>
      <c r="I356" s="82">
        <f t="shared" si="84"/>
        <v>0</v>
      </c>
      <c r="J356" s="82">
        <f t="shared" si="85"/>
        <v>0</v>
      </c>
      <c r="K356" s="83">
        <f t="shared" si="86"/>
        <v>0</v>
      </c>
      <c r="L356" s="44"/>
      <c r="M356" s="46"/>
      <c r="N356" s="208"/>
      <c r="O356" s="44"/>
      <c r="P356" s="43"/>
      <c r="Q356" s="206"/>
      <c r="R356" s="44"/>
      <c r="S356" s="90"/>
      <c r="T356" s="46"/>
      <c r="U356" s="210"/>
      <c r="V356" s="43"/>
      <c r="W356" s="186">
        <f>IFERROR(U356*INDEX(Preisstufen[Netto],MATCH(EA_Tabelle!T356,Preisstufen[Preisstufe],0)),0)</f>
        <v>0</v>
      </c>
      <c r="X356" s="186">
        <f t="shared" si="91"/>
        <v>0</v>
      </c>
      <c r="Y356" s="47"/>
      <c r="Z356" s="211"/>
      <c r="AA356" s="212"/>
      <c r="AB356" s="193">
        <f t="shared" si="87"/>
        <v>0</v>
      </c>
      <c r="AC356" s="211">
        <f t="shared" si="88"/>
        <v>0</v>
      </c>
      <c r="AD356" s="88">
        <v>0.19</v>
      </c>
      <c r="AE356" s="195">
        <f t="shared" si="92"/>
        <v>0</v>
      </c>
      <c r="AF356" s="211">
        <f t="shared" si="93"/>
        <v>0</v>
      </c>
      <c r="AG356" s="50"/>
      <c r="AH356" s="43"/>
      <c r="AI356" s="46"/>
      <c r="AJ356" s="43"/>
      <c r="AK356" s="43"/>
      <c r="AL356" s="46"/>
      <c r="AM356" s="47"/>
      <c r="AN356" s="76">
        <f t="shared" si="89"/>
        <v>0</v>
      </c>
      <c r="AO356" s="76">
        <f t="shared" si="94"/>
        <v>0</v>
      </c>
      <c r="AP356" s="214"/>
      <c r="AQ356" s="76">
        <f t="shared" si="90"/>
        <v>0</v>
      </c>
      <c r="AR356" s="91">
        <f t="shared" si="95"/>
        <v>0</v>
      </c>
      <c r="AS356" s="184">
        <f>IF(EA_Tabelle!$AI356="Ja",EA_Tabelle!$AM356,IF(EA_Tabelle!$Y356&lt;&gt;"",EA_Tabelle!$Y356,EA_Tabelle!$U356))</f>
        <v>0</v>
      </c>
      <c r="AT356" s="76">
        <f>IF(EA_Tabelle!$AI356="Ja",EA_Tabelle!$AN356,IF(EA_Tabelle!$AC356&lt;&gt;0,EA_Tabelle!$AC356,EA_Tabelle!$W356))</f>
        <v>0</v>
      </c>
      <c r="AU356" s="91">
        <f>IF(EA_Tabelle!$AI356="Ja",EA_Tabelle!$AO356,IF(EA_Tabelle!$AF356&lt;&gt;0,EA_Tabelle!$AF356,EA_Tabelle!$X356))</f>
        <v>0</v>
      </c>
    </row>
    <row r="357" spans="1:47" s="81" customFormat="1" ht="25" customHeight="1" x14ac:dyDescent="0.3">
      <c r="A357" s="89" t="str">
        <f t="shared" si="80"/>
        <v>0_337</v>
      </c>
      <c r="B357" s="78">
        <f t="shared" si="81"/>
        <v>0</v>
      </c>
      <c r="C357" s="78">
        <f>IF(EA_Tabelle!$B120="","",COUNTIF($B$20:B356,EA_Tabelle!$B120)+1)</f>
        <v>337</v>
      </c>
      <c r="D357" s="77">
        <f t="shared" si="82"/>
        <v>0</v>
      </c>
      <c r="E357" s="77" t="e">
        <f>INDEX(Lieferanten[L_ID],MATCH(EA_Tabelle!$M357,Lieferanten[Lieferantenbezeichnung],0))</f>
        <v>#N/A</v>
      </c>
      <c r="F357" s="79">
        <f t="shared" si="83"/>
        <v>0</v>
      </c>
      <c r="G357" s="79" t="str">
        <f>IF(EA_Tabelle!$L357="","",(INDEX(BT[Ressort],MATCH(EA_Tabelle!$L357,BT[Bedarfsträger],0))))</f>
        <v/>
      </c>
      <c r="H357" s="80" t="str">
        <f>IF(EA_Tabelle!$L357="","",(INDEX(BT[BT_ID],MATCH(EA_Tabelle!$L357,BT[Bedarfsträger],0))))</f>
        <v/>
      </c>
      <c r="I357" s="82">
        <f t="shared" si="84"/>
        <v>0</v>
      </c>
      <c r="J357" s="82">
        <f t="shared" si="85"/>
        <v>0</v>
      </c>
      <c r="K357" s="83">
        <f t="shared" si="86"/>
        <v>0</v>
      </c>
      <c r="L357" s="44"/>
      <c r="M357" s="46"/>
      <c r="N357" s="208"/>
      <c r="O357" s="44"/>
      <c r="P357" s="43"/>
      <c r="Q357" s="206"/>
      <c r="R357" s="44"/>
      <c r="S357" s="90"/>
      <c r="T357" s="46"/>
      <c r="U357" s="210"/>
      <c r="V357" s="43"/>
      <c r="W357" s="186">
        <f>IFERROR(U357*INDEX(Preisstufen[Netto],MATCH(EA_Tabelle!T357,Preisstufen[Preisstufe],0)),0)</f>
        <v>0</v>
      </c>
      <c r="X357" s="186">
        <f t="shared" si="91"/>
        <v>0</v>
      </c>
      <c r="Y357" s="47"/>
      <c r="Z357" s="211"/>
      <c r="AA357" s="212"/>
      <c r="AB357" s="193">
        <f t="shared" si="87"/>
        <v>0</v>
      </c>
      <c r="AC357" s="211">
        <f t="shared" si="88"/>
        <v>0</v>
      </c>
      <c r="AD357" s="88">
        <v>0.19</v>
      </c>
      <c r="AE357" s="195">
        <f t="shared" si="92"/>
        <v>0</v>
      </c>
      <c r="AF357" s="211">
        <f t="shared" si="93"/>
        <v>0</v>
      </c>
      <c r="AG357" s="50"/>
      <c r="AH357" s="43"/>
      <c r="AI357" s="46"/>
      <c r="AJ357" s="43"/>
      <c r="AK357" s="43"/>
      <c r="AL357" s="46"/>
      <c r="AM357" s="47"/>
      <c r="AN357" s="76">
        <f t="shared" si="89"/>
        <v>0</v>
      </c>
      <c r="AO357" s="76">
        <f t="shared" si="94"/>
        <v>0</v>
      </c>
      <c r="AP357" s="214"/>
      <c r="AQ357" s="76">
        <f t="shared" si="90"/>
        <v>0</v>
      </c>
      <c r="AR357" s="91">
        <f t="shared" si="95"/>
        <v>0</v>
      </c>
      <c r="AS357" s="184">
        <f>IF(EA_Tabelle!$AI357="Ja",EA_Tabelle!$AM357,IF(EA_Tabelle!$Y357&lt;&gt;"",EA_Tabelle!$Y357,EA_Tabelle!$U357))</f>
        <v>0</v>
      </c>
      <c r="AT357" s="76">
        <f>IF(EA_Tabelle!$AI357="Ja",EA_Tabelle!$AN357,IF(EA_Tabelle!$AC357&lt;&gt;0,EA_Tabelle!$AC357,EA_Tabelle!$W357))</f>
        <v>0</v>
      </c>
      <c r="AU357" s="91">
        <f>IF(EA_Tabelle!$AI357="Ja",EA_Tabelle!$AO357,IF(EA_Tabelle!$AF357&lt;&gt;0,EA_Tabelle!$AF357,EA_Tabelle!$X357))</f>
        <v>0</v>
      </c>
    </row>
    <row r="358" spans="1:47" s="81" customFormat="1" ht="25" customHeight="1" x14ac:dyDescent="0.3">
      <c r="A358" s="89" t="str">
        <f t="shared" si="80"/>
        <v>0_338</v>
      </c>
      <c r="B358" s="78">
        <f t="shared" si="81"/>
        <v>0</v>
      </c>
      <c r="C358" s="78">
        <f>IF(EA_Tabelle!$B121="","",COUNTIF($B$20:B357,EA_Tabelle!$B121)+1)</f>
        <v>338</v>
      </c>
      <c r="D358" s="77">
        <f t="shared" si="82"/>
        <v>0</v>
      </c>
      <c r="E358" s="77" t="e">
        <f>INDEX(Lieferanten[L_ID],MATCH(EA_Tabelle!$M358,Lieferanten[Lieferantenbezeichnung],0))</f>
        <v>#N/A</v>
      </c>
      <c r="F358" s="79">
        <f t="shared" si="83"/>
        <v>0</v>
      </c>
      <c r="G358" s="79" t="str">
        <f>IF(EA_Tabelle!$L358="","",(INDEX(BT[Ressort],MATCH(EA_Tabelle!$L358,BT[Bedarfsträger],0))))</f>
        <v/>
      </c>
      <c r="H358" s="80" t="str">
        <f>IF(EA_Tabelle!$L358="","",(INDEX(BT[BT_ID],MATCH(EA_Tabelle!$L358,BT[Bedarfsträger],0))))</f>
        <v/>
      </c>
      <c r="I358" s="82">
        <f t="shared" si="84"/>
        <v>0</v>
      </c>
      <c r="J358" s="82">
        <f t="shared" si="85"/>
        <v>0</v>
      </c>
      <c r="K358" s="83">
        <f t="shared" si="86"/>
        <v>0</v>
      </c>
      <c r="L358" s="44"/>
      <c r="M358" s="46"/>
      <c r="N358" s="208"/>
      <c r="O358" s="44"/>
      <c r="P358" s="43"/>
      <c r="Q358" s="206"/>
      <c r="R358" s="44"/>
      <c r="S358" s="90"/>
      <c r="T358" s="46"/>
      <c r="U358" s="210"/>
      <c r="V358" s="43"/>
      <c r="W358" s="186">
        <f>IFERROR(U358*INDEX(Preisstufen[Netto],MATCH(EA_Tabelle!T358,Preisstufen[Preisstufe],0)),0)</f>
        <v>0</v>
      </c>
      <c r="X358" s="186">
        <f t="shared" si="91"/>
        <v>0</v>
      </c>
      <c r="Y358" s="47"/>
      <c r="Z358" s="211"/>
      <c r="AA358" s="212"/>
      <c r="AB358" s="193">
        <f t="shared" si="87"/>
        <v>0</v>
      </c>
      <c r="AC358" s="211">
        <f t="shared" si="88"/>
        <v>0</v>
      </c>
      <c r="AD358" s="88">
        <v>0.19</v>
      </c>
      <c r="AE358" s="195">
        <f t="shared" si="92"/>
        <v>0</v>
      </c>
      <c r="AF358" s="211">
        <f t="shared" si="93"/>
        <v>0</v>
      </c>
      <c r="AG358" s="50"/>
      <c r="AH358" s="43"/>
      <c r="AI358" s="46"/>
      <c r="AJ358" s="43"/>
      <c r="AK358" s="43"/>
      <c r="AL358" s="46"/>
      <c r="AM358" s="47"/>
      <c r="AN358" s="76">
        <f t="shared" si="89"/>
        <v>0</v>
      </c>
      <c r="AO358" s="76">
        <f t="shared" si="94"/>
        <v>0</v>
      </c>
      <c r="AP358" s="214"/>
      <c r="AQ358" s="76">
        <f t="shared" si="90"/>
        <v>0</v>
      </c>
      <c r="AR358" s="91">
        <f t="shared" si="95"/>
        <v>0</v>
      </c>
      <c r="AS358" s="184">
        <f>IF(EA_Tabelle!$AI358="Ja",EA_Tabelle!$AM358,IF(EA_Tabelle!$Y358&lt;&gt;"",EA_Tabelle!$Y358,EA_Tabelle!$U358))</f>
        <v>0</v>
      </c>
      <c r="AT358" s="76">
        <f>IF(EA_Tabelle!$AI358="Ja",EA_Tabelle!$AN358,IF(EA_Tabelle!$AC358&lt;&gt;0,EA_Tabelle!$AC358,EA_Tabelle!$W358))</f>
        <v>0</v>
      </c>
      <c r="AU358" s="91">
        <f>IF(EA_Tabelle!$AI358="Ja",EA_Tabelle!$AO358,IF(EA_Tabelle!$AF358&lt;&gt;0,EA_Tabelle!$AF358,EA_Tabelle!$X358))</f>
        <v>0</v>
      </c>
    </row>
    <row r="359" spans="1:47" s="81" customFormat="1" ht="25" customHeight="1" x14ac:dyDescent="0.3">
      <c r="A359" s="89" t="str">
        <f t="shared" si="80"/>
        <v>0_339</v>
      </c>
      <c r="B359" s="78">
        <f t="shared" si="81"/>
        <v>0</v>
      </c>
      <c r="C359" s="78">
        <f>IF(EA_Tabelle!$B122="","",COUNTIF($B$20:B358,EA_Tabelle!$B122)+1)</f>
        <v>339</v>
      </c>
      <c r="D359" s="77">
        <f t="shared" si="82"/>
        <v>0</v>
      </c>
      <c r="E359" s="77" t="e">
        <f>INDEX(Lieferanten[L_ID],MATCH(EA_Tabelle!$M359,Lieferanten[Lieferantenbezeichnung],0))</f>
        <v>#N/A</v>
      </c>
      <c r="F359" s="79">
        <f t="shared" si="83"/>
        <v>0</v>
      </c>
      <c r="G359" s="79" t="str">
        <f>IF(EA_Tabelle!$L359="","",(INDEX(BT[Ressort],MATCH(EA_Tabelle!$L359,BT[Bedarfsträger],0))))</f>
        <v/>
      </c>
      <c r="H359" s="80" t="str">
        <f>IF(EA_Tabelle!$L359="","",(INDEX(BT[BT_ID],MATCH(EA_Tabelle!$L359,BT[Bedarfsträger],0))))</f>
        <v/>
      </c>
      <c r="I359" s="82">
        <f t="shared" si="84"/>
        <v>0</v>
      </c>
      <c r="J359" s="82">
        <f t="shared" si="85"/>
        <v>0</v>
      </c>
      <c r="K359" s="83">
        <f t="shared" si="86"/>
        <v>0</v>
      </c>
      <c r="L359" s="44"/>
      <c r="M359" s="46"/>
      <c r="N359" s="208"/>
      <c r="O359" s="44"/>
      <c r="P359" s="43"/>
      <c r="Q359" s="206"/>
      <c r="R359" s="44"/>
      <c r="S359" s="90"/>
      <c r="T359" s="46"/>
      <c r="U359" s="210"/>
      <c r="V359" s="43"/>
      <c r="W359" s="186">
        <f>IFERROR(U359*INDEX(Preisstufen[Netto],MATCH(EA_Tabelle!T359,Preisstufen[Preisstufe],0)),0)</f>
        <v>0</v>
      </c>
      <c r="X359" s="186">
        <f t="shared" si="91"/>
        <v>0</v>
      </c>
      <c r="Y359" s="47"/>
      <c r="Z359" s="211"/>
      <c r="AA359" s="212"/>
      <c r="AB359" s="193">
        <f t="shared" si="87"/>
        <v>0</v>
      </c>
      <c r="AC359" s="211">
        <f t="shared" si="88"/>
        <v>0</v>
      </c>
      <c r="AD359" s="88">
        <v>0.19</v>
      </c>
      <c r="AE359" s="195">
        <f t="shared" si="92"/>
        <v>0</v>
      </c>
      <c r="AF359" s="211">
        <f t="shared" si="93"/>
        <v>0</v>
      </c>
      <c r="AG359" s="50"/>
      <c r="AH359" s="43"/>
      <c r="AI359" s="46"/>
      <c r="AJ359" s="43"/>
      <c r="AK359" s="43"/>
      <c r="AL359" s="46"/>
      <c r="AM359" s="47"/>
      <c r="AN359" s="76">
        <f t="shared" si="89"/>
        <v>0</v>
      </c>
      <c r="AO359" s="76">
        <f t="shared" si="94"/>
        <v>0</v>
      </c>
      <c r="AP359" s="214"/>
      <c r="AQ359" s="76">
        <f t="shared" si="90"/>
        <v>0</v>
      </c>
      <c r="AR359" s="91">
        <f t="shared" si="95"/>
        <v>0</v>
      </c>
      <c r="AS359" s="184">
        <f>IF(EA_Tabelle!$AI359="Ja",EA_Tabelle!$AM359,IF(EA_Tabelle!$Y359&lt;&gt;"",EA_Tabelle!$Y359,EA_Tabelle!$U359))</f>
        <v>0</v>
      </c>
      <c r="AT359" s="76">
        <f>IF(EA_Tabelle!$AI359="Ja",EA_Tabelle!$AN359,IF(EA_Tabelle!$AC359&lt;&gt;0,EA_Tabelle!$AC359,EA_Tabelle!$W359))</f>
        <v>0</v>
      </c>
      <c r="AU359" s="91">
        <f>IF(EA_Tabelle!$AI359="Ja",EA_Tabelle!$AO359,IF(EA_Tabelle!$AF359&lt;&gt;0,EA_Tabelle!$AF359,EA_Tabelle!$X359))</f>
        <v>0</v>
      </c>
    </row>
    <row r="360" spans="1:47" s="81" customFormat="1" ht="25" customHeight="1" x14ac:dyDescent="0.3">
      <c r="A360" s="89" t="str">
        <f t="shared" si="80"/>
        <v>0_340</v>
      </c>
      <c r="B360" s="78">
        <f t="shared" si="81"/>
        <v>0</v>
      </c>
      <c r="C360" s="78">
        <f>IF(EA_Tabelle!$B123="","",COUNTIF($B$20:B359,EA_Tabelle!$B123)+1)</f>
        <v>340</v>
      </c>
      <c r="D360" s="77">
        <f t="shared" si="82"/>
        <v>0</v>
      </c>
      <c r="E360" s="77" t="e">
        <f>INDEX(Lieferanten[L_ID],MATCH(EA_Tabelle!$M360,Lieferanten[Lieferantenbezeichnung],0))</f>
        <v>#N/A</v>
      </c>
      <c r="F360" s="79">
        <f t="shared" si="83"/>
        <v>0</v>
      </c>
      <c r="G360" s="79" t="str">
        <f>IF(EA_Tabelle!$L360="","",(INDEX(BT[Ressort],MATCH(EA_Tabelle!$L360,BT[Bedarfsträger],0))))</f>
        <v/>
      </c>
      <c r="H360" s="80" t="str">
        <f>IF(EA_Tabelle!$L360="","",(INDEX(BT[BT_ID],MATCH(EA_Tabelle!$L360,BT[Bedarfsträger],0))))</f>
        <v/>
      </c>
      <c r="I360" s="82">
        <f t="shared" si="84"/>
        <v>0</v>
      </c>
      <c r="J360" s="82">
        <f t="shared" si="85"/>
        <v>0</v>
      </c>
      <c r="K360" s="83">
        <f t="shared" si="86"/>
        <v>0</v>
      </c>
      <c r="L360" s="44"/>
      <c r="M360" s="46"/>
      <c r="N360" s="208"/>
      <c r="O360" s="44"/>
      <c r="P360" s="43"/>
      <c r="Q360" s="206"/>
      <c r="R360" s="44"/>
      <c r="S360" s="90"/>
      <c r="T360" s="46"/>
      <c r="U360" s="210"/>
      <c r="V360" s="43"/>
      <c r="W360" s="186">
        <f>IFERROR(U360*INDEX(Preisstufen[Netto],MATCH(EA_Tabelle!T360,Preisstufen[Preisstufe],0)),0)</f>
        <v>0</v>
      </c>
      <c r="X360" s="186">
        <f t="shared" si="91"/>
        <v>0</v>
      </c>
      <c r="Y360" s="47"/>
      <c r="Z360" s="211"/>
      <c r="AA360" s="212"/>
      <c r="AB360" s="193">
        <f t="shared" si="87"/>
        <v>0</v>
      </c>
      <c r="AC360" s="211">
        <f t="shared" si="88"/>
        <v>0</v>
      </c>
      <c r="AD360" s="88">
        <v>0.19</v>
      </c>
      <c r="AE360" s="195">
        <f t="shared" si="92"/>
        <v>0</v>
      </c>
      <c r="AF360" s="211">
        <f t="shared" si="93"/>
        <v>0</v>
      </c>
      <c r="AG360" s="50"/>
      <c r="AH360" s="43"/>
      <c r="AI360" s="46"/>
      <c r="AJ360" s="43"/>
      <c r="AK360" s="43"/>
      <c r="AL360" s="46"/>
      <c r="AM360" s="47"/>
      <c r="AN360" s="76">
        <f t="shared" si="89"/>
        <v>0</v>
      </c>
      <c r="AO360" s="76">
        <f t="shared" si="94"/>
        <v>0</v>
      </c>
      <c r="AP360" s="214"/>
      <c r="AQ360" s="76">
        <f t="shared" si="90"/>
        <v>0</v>
      </c>
      <c r="AR360" s="91">
        <f t="shared" si="95"/>
        <v>0</v>
      </c>
      <c r="AS360" s="184">
        <f>IF(EA_Tabelle!$AI360="Ja",EA_Tabelle!$AM360,IF(EA_Tabelle!$Y360&lt;&gt;"",EA_Tabelle!$Y360,EA_Tabelle!$U360))</f>
        <v>0</v>
      </c>
      <c r="AT360" s="76">
        <f>IF(EA_Tabelle!$AI360="Ja",EA_Tabelle!$AN360,IF(EA_Tabelle!$AC360&lt;&gt;0,EA_Tabelle!$AC360,EA_Tabelle!$W360))</f>
        <v>0</v>
      </c>
      <c r="AU360" s="91">
        <f>IF(EA_Tabelle!$AI360="Ja",EA_Tabelle!$AO360,IF(EA_Tabelle!$AF360&lt;&gt;0,EA_Tabelle!$AF360,EA_Tabelle!$X360))</f>
        <v>0</v>
      </c>
    </row>
    <row r="361" spans="1:47" s="81" customFormat="1" ht="25" customHeight="1" x14ac:dyDescent="0.3">
      <c r="A361" s="89" t="str">
        <f t="shared" si="80"/>
        <v>0_341</v>
      </c>
      <c r="B361" s="78">
        <f t="shared" si="81"/>
        <v>0</v>
      </c>
      <c r="C361" s="78">
        <f>IF(EA_Tabelle!$B124="","",COUNTIF($B$20:B360,EA_Tabelle!$B124)+1)</f>
        <v>341</v>
      </c>
      <c r="D361" s="77">
        <f t="shared" si="82"/>
        <v>0</v>
      </c>
      <c r="E361" s="77" t="e">
        <f>INDEX(Lieferanten[L_ID],MATCH(EA_Tabelle!$M361,Lieferanten[Lieferantenbezeichnung],0))</f>
        <v>#N/A</v>
      </c>
      <c r="F361" s="79">
        <f t="shared" si="83"/>
        <v>0</v>
      </c>
      <c r="G361" s="79" t="str">
        <f>IF(EA_Tabelle!$L361="","",(INDEX(BT[Ressort],MATCH(EA_Tabelle!$L361,BT[Bedarfsträger],0))))</f>
        <v/>
      </c>
      <c r="H361" s="80" t="str">
        <f>IF(EA_Tabelle!$L361="","",(INDEX(BT[BT_ID],MATCH(EA_Tabelle!$L361,BT[Bedarfsträger],0))))</f>
        <v/>
      </c>
      <c r="I361" s="82">
        <f t="shared" si="84"/>
        <v>0</v>
      </c>
      <c r="J361" s="82">
        <f t="shared" si="85"/>
        <v>0</v>
      </c>
      <c r="K361" s="83">
        <f t="shared" si="86"/>
        <v>0</v>
      </c>
      <c r="L361" s="44"/>
      <c r="M361" s="46"/>
      <c r="N361" s="208"/>
      <c r="O361" s="44"/>
      <c r="P361" s="43"/>
      <c r="Q361" s="206"/>
      <c r="R361" s="44"/>
      <c r="S361" s="90"/>
      <c r="T361" s="46"/>
      <c r="U361" s="210"/>
      <c r="V361" s="43"/>
      <c r="W361" s="186">
        <f>IFERROR(U361*INDEX(Preisstufen[Netto],MATCH(EA_Tabelle!T361,Preisstufen[Preisstufe],0)),0)</f>
        <v>0</v>
      </c>
      <c r="X361" s="186">
        <f t="shared" si="91"/>
        <v>0</v>
      </c>
      <c r="Y361" s="47"/>
      <c r="Z361" s="211"/>
      <c r="AA361" s="212"/>
      <c r="AB361" s="193">
        <f t="shared" si="87"/>
        <v>0</v>
      </c>
      <c r="AC361" s="211">
        <f t="shared" si="88"/>
        <v>0</v>
      </c>
      <c r="AD361" s="88">
        <v>0.19</v>
      </c>
      <c r="AE361" s="195">
        <f t="shared" si="92"/>
        <v>0</v>
      </c>
      <c r="AF361" s="211">
        <f t="shared" si="93"/>
        <v>0</v>
      </c>
      <c r="AG361" s="50"/>
      <c r="AH361" s="43"/>
      <c r="AI361" s="46"/>
      <c r="AJ361" s="43"/>
      <c r="AK361" s="43"/>
      <c r="AL361" s="46"/>
      <c r="AM361" s="47"/>
      <c r="AN361" s="76">
        <f t="shared" si="89"/>
        <v>0</v>
      </c>
      <c r="AO361" s="76">
        <f t="shared" si="94"/>
        <v>0</v>
      </c>
      <c r="AP361" s="214"/>
      <c r="AQ361" s="76">
        <f t="shared" si="90"/>
        <v>0</v>
      </c>
      <c r="AR361" s="91">
        <f t="shared" si="95"/>
        <v>0</v>
      </c>
      <c r="AS361" s="184">
        <f>IF(EA_Tabelle!$AI361="Ja",EA_Tabelle!$AM361,IF(EA_Tabelle!$Y361&lt;&gt;"",EA_Tabelle!$Y361,EA_Tabelle!$U361))</f>
        <v>0</v>
      </c>
      <c r="AT361" s="76">
        <f>IF(EA_Tabelle!$AI361="Ja",EA_Tabelle!$AN361,IF(EA_Tabelle!$AC361&lt;&gt;0,EA_Tabelle!$AC361,EA_Tabelle!$W361))</f>
        <v>0</v>
      </c>
      <c r="AU361" s="91">
        <f>IF(EA_Tabelle!$AI361="Ja",EA_Tabelle!$AO361,IF(EA_Tabelle!$AF361&lt;&gt;0,EA_Tabelle!$AF361,EA_Tabelle!$X361))</f>
        <v>0</v>
      </c>
    </row>
    <row r="362" spans="1:47" s="81" customFormat="1" ht="25" customHeight="1" x14ac:dyDescent="0.3">
      <c r="A362" s="89" t="str">
        <f t="shared" si="80"/>
        <v>0_342</v>
      </c>
      <c r="B362" s="78">
        <f t="shared" si="81"/>
        <v>0</v>
      </c>
      <c r="C362" s="78">
        <f>IF(EA_Tabelle!$B125="","",COUNTIF($B$20:B361,EA_Tabelle!$B125)+1)</f>
        <v>342</v>
      </c>
      <c r="D362" s="77">
        <f t="shared" si="82"/>
        <v>0</v>
      </c>
      <c r="E362" s="77" t="e">
        <f>INDEX(Lieferanten[L_ID],MATCH(EA_Tabelle!$M362,Lieferanten[Lieferantenbezeichnung],0))</f>
        <v>#N/A</v>
      </c>
      <c r="F362" s="79">
        <f t="shared" si="83"/>
        <v>0</v>
      </c>
      <c r="G362" s="79" t="str">
        <f>IF(EA_Tabelle!$L362="","",(INDEX(BT[Ressort],MATCH(EA_Tabelle!$L362,BT[Bedarfsträger],0))))</f>
        <v/>
      </c>
      <c r="H362" s="80" t="str">
        <f>IF(EA_Tabelle!$L362="","",(INDEX(BT[BT_ID],MATCH(EA_Tabelle!$L362,BT[Bedarfsträger],0))))</f>
        <v/>
      </c>
      <c r="I362" s="82">
        <f t="shared" si="84"/>
        <v>0</v>
      </c>
      <c r="J362" s="82">
        <f t="shared" si="85"/>
        <v>0</v>
      </c>
      <c r="K362" s="83">
        <f t="shared" si="86"/>
        <v>0</v>
      </c>
      <c r="L362" s="44"/>
      <c r="M362" s="46"/>
      <c r="N362" s="208"/>
      <c r="O362" s="44"/>
      <c r="P362" s="43"/>
      <c r="Q362" s="206"/>
      <c r="R362" s="44"/>
      <c r="S362" s="90"/>
      <c r="T362" s="46"/>
      <c r="U362" s="210"/>
      <c r="V362" s="43"/>
      <c r="W362" s="186">
        <f>IFERROR(U362*INDEX(Preisstufen[Netto],MATCH(EA_Tabelle!T362,Preisstufen[Preisstufe],0)),0)</f>
        <v>0</v>
      </c>
      <c r="X362" s="186">
        <f t="shared" si="91"/>
        <v>0</v>
      </c>
      <c r="Y362" s="47"/>
      <c r="Z362" s="211"/>
      <c r="AA362" s="212"/>
      <c r="AB362" s="193">
        <f t="shared" si="87"/>
        <v>0</v>
      </c>
      <c r="AC362" s="211">
        <f t="shared" si="88"/>
        <v>0</v>
      </c>
      <c r="AD362" s="88">
        <v>0.19</v>
      </c>
      <c r="AE362" s="195">
        <f t="shared" si="92"/>
        <v>0</v>
      </c>
      <c r="AF362" s="211">
        <f t="shared" si="93"/>
        <v>0</v>
      </c>
      <c r="AG362" s="50"/>
      <c r="AH362" s="43"/>
      <c r="AI362" s="46"/>
      <c r="AJ362" s="43"/>
      <c r="AK362" s="43"/>
      <c r="AL362" s="46"/>
      <c r="AM362" s="47"/>
      <c r="AN362" s="76">
        <f t="shared" si="89"/>
        <v>0</v>
      </c>
      <c r="AO362" s="76">
        <f t="shared" si="94"/>
        <v>0</v>
      </c>
      <c r="AP362" s="214"/>
      <c r="AQ362" s="76">
        <f t="shared" si="90"/>
        <v>0</v>
      </c>
      <c r="AR362" s="91">
        <f t="shared" si="95"/>
        <v>0</v>
      </c>
      <c r="AS362" s="184">
        <f>IF(EA_Tabelle!$AI362="Ja",EA_Tabelle!$AM362,IF(EA_Tabelle!$Y362&lt;&gt;"",EA_Tabelle!$Y362,EA_Tabelle!$U362))</f>
        <v>0</v>
      </c>
      <c r="AT362" s="76">
        <f>IF(EA_Tabelle!$AI362="Ja",EA_Tabelle!$AN362,IF(EA_Tabelle!$AC362&lt;&gt;0,EA_Tabelle!$AC362,EA_Tabelle!$W362))</f>
        <v>0</v>
      </c>
      <c r="AU362" s="91">
        <f>IF(EA_Tabelle!$AI362="Ja",EA_Tabelle!$AO362,IF(EA_Tabelle!$AF362&lt;&gt;0,EA_Tabelle!$AF362,EA_Tabelle!$X362))</f>
        <v>0</v>
      </c>
    </row>
    <row r="363" spans="1:47" s="81" customFormat="1" ht="25" customHeight="1" x14ac:dyDescent="0.3">
      <c r="A363" s="89" t="str">
        <f t="shared" si="80"/>
        <v>0_343</v>
      </c>
      <c r="B363" s="78">
        <f t="shared" si="81"/>
        <v>0</v>
      </c>
      <c r="C363" s="78">
        <f>IF(EA_Tabelle!$B126="","",COUNTIF($B$20:B362,EA_Tabelle!$B126)+1)</f>
        <v>343</v>
      </c>
      <c r="D363" s="77">
        <f t="shared" si="82"/>
        <v>0</v>
      </c>
      <c r="E363" s="77" t="e">
        <f>INDEX(Lieferanten[L_ID],MATCH(EA_Tabelle!$M363,Lieferanten[Lieferantenbezeichnung],0))</f>
        <v>#N/A</v>
      </c>
      <c r="F363" s="79">
        <f t="shared" si="83"/>
        <v>0</v>
      </c>
      <c r="G363" s="79" t="str">
        <f>IF(EA_Tabelle!$L363="","",(INDEX(BT[Ressort],MATCH(EA_Tabelle!$L363,BT[Bedarfsträger],0))))</f>
        <v/>
      </c>
      <c r="H363" s="80" t="str">
        <f>IF(EA_Tabelle!$L363="","",(INDEX(BT[BT_ID],MATCH(EA_Tabelle!$L363,BT[Bedarfsträger],0))))</f>
        <v/>
      </c>
      <c r="I363" s="82">
        <f t="shared" si="84"/>
        <v>0</v>
      </c>
      <c r="J363" s="82">
        <f t="shared" si="85"/>
        <v>0</v>
      </c>
      <c r="K363" s="83">
        <f t="shared" si="86"/>
        <v>0</v>
      </c>
      <c r="L363" s="44"/>
      <c r="M363" s="46"/>
      <c r="N363" s="208"/>
      <c r="O363" s="44"/>
      <c r="P363" s="43"/>
      <c r="Q363" s="206"/>
      <c r="R363" s="44"/>
      <c r="S363" s="90"/>
      <c r="T363" s="46"/>
      <c r="U363" s="210"/>
      <c r="V363" s="43"/>
      <c r="W363" s="186">
        <f>IFERROR(U363*INDEX(Preisstufen[Netto],MATCH(EA_Tabelle!T363,Preisstufen[Preisstufe],0)),0)</f>
        <v>0</v>
      </c>
      <c r="X363" s="186">
        <f t="shared" si="91"/>
        <v>0</v>
      </c>
      <c r="Y363" s="47"/>
      <c r="Z363" s="211"/>
      <c r="AA363" s="212"/>
      <c r="AB363" s="193">
        <f t="shared" si="87"/>
        <v>0</v>
      </c>
      <c r="AC363" s="211">
        <f t="shared" si="88"/>
        <v>0</v>
      </c>
      <c r="AD363" s="88">
        <v>0.19</v>
      </c>
      <c r="AE363" s="195">
        <f t="shared" si="92"/>
        <v>0</v>
      </c>
      <c r="AF363" s="211">
        <f t="shared" si="93"/>
        <v>0</v>
      </c>
      <c r="AG363" s="50"/>
      <c r="AH363" s="43"/>
      <c r="AI363" s="46"/>
      <c r="AJ363" s="43"/>
      <c r="AK363" s="43"/>
      <c r="AL363" s="46"/>
      <c r="AM363" s="47"/>
      <c r="AN363" s="76">
        <f t="shared" si="89"/>
        <v>0</v>
      </c>
      <c r="AO363" s="76">
        <f t="shared" si="94"/>
        <v>0</v>
      </c>
      <c r="AP363" s="214"/>
      <c r="AQ363" s="76">
        <f t="shared" si="90"/>
        <v>0</v>
      </c>
      <c r="AR363" s="91">
        <f t="shared" si="95"/>
        <v>0</v>
      </c>
      <c r="AS363" s="184">
        <f>IF(EA_Tabelle!$AI363="Ja",EA_Tabelle!$AM363,IF(EA_Tabelle!$Y363&lt;&gt;"",EA_Tabelle!$Y363,EA_Tabelle!$U363))</f>
        <v>0</v>
      </c>
      <c r="AT363" s="76">
        <f>IF(EA_Tabelle!$AI363="Ja",EA_Tabelle!$AN363,IF(EA_Tabelle!$AC363&lt;&gt;0,EA_Tabelle!$AC363,EA_Tabelle!$W363))</f>
        <v>0</v>
      </c>
      <c r="AU363" s="91">
        <f>IF(EA_Tabelle!$AI363="Ja",EA_Tabelle!$AO363,IF(EA_Tabelle!$AF363&lt;&gt;0,EA_Tabelle!$AF363,EA_Tabelle!$X363))</f>
        <v>0</v>
      </c>
    </row>
    <row r="364" spans="1:47" s="81" customFormat="1" ht="25" customHeight="1" x14ac:dyDescent="0.3">
      <c r="A364" s="89" t="str">
        <f t="shared" si="80"/>
        <v>0_344</v>
      </c>
      <c r="B364" s="78">
        <f t="shared" si="81"/>
        <v>0</v>
      </c>
      <c r="C364" s="78">
        <f>IF(EA_Tabelle!$B127="","",COUNTIF($B$20:B363,EA_Tabelle!$B127)+1)</f>
        <v>344</v>
      </c>
      <c r="D364" s="77">
        <f t="shared" si="82"/>
        <v>0</v>
      </c>
      <c r="E364" s="77" t="e">
        <f>INDEX(Lieferanten[L_ID],MATCH(EA_Tabelle!$M364,Lieferanten[Lieferantenbezeichnung],0))</f>
        <v>#N/A</v>
      </c>
      <c r="F364" s="79">
        <f t="shared" si="83"/>
        <v>0</v>
      </c>
      <c r="G364" s="79" t="str">
        <f>IF(EA_Tabelle!$L364="","",(INDEX(BT[Ressort],MATCH(EA_Tabelle!$L364,BT[Bedarfsträger],0))))</f>
        <v/>
      </c>
      <c r="H364" s="80" t="str">
        <f>IF(EA_Tabelle!$L364="","",(INDEX(BT[BT_ID],MATCH(EA_Tabelle!$L364,BT[Bedarfsträger],0))))</f>
        <v/>
      </c>
      <c r="I364" s="82">
        <f t="shared" si="84"/>
        <v>0</v>
      </c>
      <c r="J364" s="82">
        <f t="shared" si="85"/>
        <v>0</v>
      </c>
      <c r="K364" s="83">
        <f t="shared" si="86"/>
        <v>0</v>
      </c>
      <c r="L364" s="44"/>
      <c r="M364" s="46"/>
      <c r="N364" s="208"/>
      <c r="O364" s="44"/>
      <c r="P364" s="43"/>
      <c r="Q364" s="206"/>
      <c r="R364" s="44"/>
      <c r="S364" s="90"/>
      <c r="T364" s="46"/>
      <c r="U364" s="210"/>
      <c r="V364" s="43"/>
      <c r="W364" s="186">
        <f>IFERROR(U364*INDEX(Preisstufen[Netto],MATCH(EA_Tabelle!T364,Preisstufen[Preisstufe],0)),0)</f>
        <v>0</v>
      </c>
      <c r="X364" s="186">
        <f t="shared" si="91"/>
        <v>0</v>
      </c>
      <c r="Y364" s="47"/>
      <c r="Z364" s="211"/>
      <c r="AA364" s="212"/>
      <c r="AB364" s="193">
        <f t="shared" si="87"/>
        <v>0</v>
      </c>
      <c r="AC364" s="211">
        <f t="shared" si="88"/>
        <v>0</v>
      </c>
      <c r="AD364" s="88">
        <v>0.19</v>
      </c>
      <c r="AE364" s="195">
        <f t="shared" si="92"/>
        <v>0</v>
      </c>
      <c r="AF364" s="211">
        <f t="shared" si="93"/>
        <v>0</v>
      </c>
      <c r="AG364" s="50"/>
      <c r="AH364" s="43"/>
      <c r="AI364" s="46"/>
      <c r="AJ364" s="43"/>
      <c r="AK364" s="43"/>
      <c r="AL364" s="46"/>
      <c r="AM364" s="47"/>
      <c r="AN364" s="76">
        <f t="shared" si="89"/>
        <v>0</v>
      </c>
      <c r="AO364" s="76">
        <f t="shared" si="94"/>
        <v>0</v>
      </c>
      <c r="AP364" s="214"/>
      <c r="AQ364" s="76">
        <f t="shared" si="90"/>
        <v>0</v>
      </c>
      <c r="AR364" s="91">
        <f t="shared" si="95"/>
        <v>0</v>
      </c>
      <c r="AS364" s="184">
        <f>IF(EA_Tabelle!$AI364="Ja",EA_Tabelle!$AM364,IF(EA_Tabelle!$Y364&lt;&gt;"",EA_Tabelle!$Y364,EA_Tabelle!$U364))</f>
        <v>0</v>
      </c>
      <c r="AT364" s="76">
        <f>IF(EA_Tabelle!$AI364="Ja",EA_Tabelle!$AN364,IF(EA_Tabelle!$AC364&lt;&gt;0,EA_Tabelle!$AC364,EA_Tabelle!$W364))</f>
        <v>0</v>
      </c>
      <c r="AU364" s="91">
        <f>IF(EA_Tabelle!$AI364="Ja",EA_Tabelle!$AO364,IF(EA_Tabelle!$AF364&lt;&gt;0,EA_Tabelle!$AF364,EA_Tabelle!$X364))</f>
        <v>0</v>
      </c>
    </row>
    <row r="365" spans="1:47" s="81" customFormat="1" ht="25" customHeight="1" x14ac:dyDescent="0.3">
      <c r="A365" s="89" t="str">
        <f t="shared" si="80"/>
        <v>0_345</v>
      </c>
      <c r="B365" s="78">
        <f t="shared" si="81"/>
        <v>0</v>
      </c>
      <c r="C365" s="78">
        <f>IF(EA_Tabelle!$B128="","",COUNTIF($B$20:B364,EA_Tabelle!$B128)+1)</f>
        <v>345</v>
      </c>
      <c r="D365" s="77">
        <f t="shared" si="82"/>
        <v>0</v>
      </c>
      <c r="E365" s="77" t="e">
        <f>INDEX(Lieferanten[L_ID],MATCH(EA_Tabelle!$M365,Lieferanten[Lieferantenbezeichnung],0))</f>
        <v>#N/A</v>
      </c>
      <c r="F365" s="79">
        <f t="shared" si="83"/>
        <v>0</v>
      </c>
      <c r="G365" s="79" t="str">
        <f>IF(EA_Tabelle!$L365="","",(INDEX(BT[Ressort],MATCH(EA_Tabelle!$L365,BT[Bedarfsträger],0))))</f>
        <v/>
      </c>
      <c r="H365" s="80" t="str">
        <f>IF(EA_Tabelle!$L365="","",(INDEX(BT[BT_ID],MATCH(EA_Tabelle!$L365,BT[Bedarfsträger],0))))</f>
        <v/>
      </c>
      <c r="I365" s="82">
        <f t="shared" si="84"/>
        <v>0</v>
      </c>
      <c r="J365" s="82">
        <f t="shared" si="85"/>
        <v>0</v>
      </c>
      <c r="K365" s="83">
        <f t="shared" si="86"/>
        <v>0</v>
      </c>
      <c r="L365" s="44"/>
      <c r="M365" s="46"/>
      <c r="N365" s="208"/>
      <c r="O365" s="44"/>
      <c r="P365" s="43"/>
      <c r="Q365" s="206"/>
      <c r="R365" s="44"/>
      <c r="S365" s="90"/>
      <c r="T365" s="46"/>
      <c r="U365" s="210"/>
      <c r="V365" s="43"/>
      <c r="W365" s="186">
        <f>IFERROR(U365*INDEX(Preisstufen[Netto],MATCH(EA_Tabelle!T365,Preisstufen[Preisstufe],0)),0)</f>
        <v>0</v>
      </c>
      <c r="X365" s="186">
        <f t="shared" si="91"/>
        <v>0</v>
      </c>
      <c r="Y365" s="47"/>
      <c r="Z365" s="211"/>
      <c r="AA365" s="212"/>
      <c r="AB365" s="193">
        <f t="shared" si="87"/>
        <v>0</v>
      </c>
      <c r="AC365" s="211">
        <f t="shared" si="88"/>
        <v>0</v>
      </c>
      <c r="AD365" s="88">
        <v>0.19</v>
      </c>
      <c r="AE365" s="195">
        <f t="shared" si="92"/>
        <v>0</v>
      </c>
      <c r="AF365" s="211">
        <f t="shared" si="93"/>
        <v>0</v>
      </c>
      <c r="AG365" s="50"/>
      <c r="AH365" s="43"/>
      <c r="AI365" s="46"/>
      <c r="AJ365" s="43"/>
      <c r="AK365" s="43"/>
      <c r="AL365" s="46"/>
      <c r="AM365" s="47"/>
      <c r="AN365" s="76">
        <f t="shared" si="89"/>
        <v>0</v>
      </c>
      <c r="AO365" s="76">
        <f t="shared" si="94"/>
        <v>0</v>
      </c>
      <c r="AP365" s="214"/>
      <c r="AQ365" s="76">
        <f t="shared" si="90"/>
        <v>0</v>
      </c>
      <c r="AR365" s="91">
        <f t="shared" si="95"/>
        <v>0</v>
      </c>
      <c r="AS365" s="184">
        <f>IF(EA_Tabelle!$AI365="Ja",EA_Tabelle!$AM365,IF(EA_Tabelle!$Y365&lt;&gt;"",EA_Tabelle!$Y365,EA_Tabelle!$U365))</f>
        <v>0</v>
      </c>
      <c r="AT365" s="76">
        <f>IF(EA_Tabelle!$AI365="Ja",EA_Tabelle!$AN365,IF(EA_Tabelle!$AC365&lt;&gt;0,EA_Tabelle!$AC365,EA_Tabelle!$W365))</f>
        <v>0</v>
      </c>
      <c r="AU365" s="91">
        <f>IF(EA_Tabelle!$AI365="Ja",EA_Tabelle!$AO365,IF(EA_Tabelle!$AF365&lt;&gt;0,EA_Tabelle!$AF365,EA_Tabelle!$X365))</f>
        <v>0</v>
      </c>
    </row>
    <row r="366" spans="1:47" s="81" customFormat="1" ht="25" customHeight="1" x14ac:dyDescent="0.3">
      <c r="A366" s="89" t="str">
        <f t="shared" si="80"/>
        <v>0_346</v>
      </c>
      <c r="B366" s="78">
        <f t="shared" si="81"/>
        <v>0</v>
      </c>
      <c r="C366" s="78">
        <f>IF(EA_Tabelle!$B129="","",COUNTIF($B$20:B365,EA_Tabelle!$B129)+1)</f>
        <v>346</v>
      </c>
      <c r="D366" s="77">
        <f t="shared" si="82"/>
        <v>0</v>
      </c>
      <c r="E366" s="77" t="e">
        <f>INDEX(Lieferanten[L_ID],MATCH(EA_Tabelle!$M366,Lieferanten[Lieferantenbezeichnung],0))</f>
        <v>#N/A</v>
      </c>
      <c r="F366" s="79">
        <f t="shared" si="83"/>
        <v>0</v>
      </c>
      <c r="G366" s="79" t="str">
        <f>IF(EA_Tabelle!$L366="","",(INDEX(BT[Ressort],MATCH(EA_Tabelle!$L366,BT[Bedarfsträger],0))))</f>
        <v/>
      </c>
      <c r="H366" s="80" t="str">
        <f>IF(EA_Tabelle!$L366="","",(INDEX(BT[BT_ID],MATCH(EA_Tabelle!$L366,BT[Bedarfsträger],0))))</f>
        <v/>
      </c>
      <c r="I366" s="82">
        <f t="shared" si="84"/>
        <v>0</v>
      </c>
      <c r="J366" s="82">
        <f t="shared" si="85"/>
        <v>0</v>
      </c>
      <c r="K366" s="83">
        <f t="shared" si="86"/>
        <v>0</v>
      </c>
      <c r="L366" s="44"/>
      <c r="M366" s="46"/>
      <c r="N366" s="208"/>
      <c r="O366" s="44"/>
      <c r="P366" s="43"/>
      <c r="Q366" s="206"/>
      <c r="R366" s="44"/>
      <c r="S366" s="90"/>
      <c r="T366" s="46"/>
      <c r="U366" s="210"/>
      <c r="V366" s="43"/>
      <c r="W366" s="186">
        <f>IFERROR(U366*INDEX(Preisstufen[Netto],MATCH(EA_Tabelle!T366,Preisstufen[Preisstufe],0)),0)</f>
        <v>0</v>
      </c>
      <c r="X366" s="186">
        <f t="shared" si="91"/>
        <v>0</v>
      </c>
      <c r="Y366" s="47"/>
      <c r="Z366" s="211"/>
      <c r="AA366" s="212"/>
      <c r="AB366" s="193">
        <f t="shared" si="87"/>
        <v>0</v>
      </c>
      <c r="AC366" s="211">
        <f t="shared" si="88"/>
        <v>0</v>
      </c>
      <c r="AD366" s="88">
        <v>0.19</v>
      </c>
      <c r="AE366" s="195">
        <f t="shared" si="92"/>
        <v>0</v>
      </c>
      <c r="AF366" s="211">
        <f t="shared" si="93"/>
        <v>0</v>
      </c>
      <c r="AG366" s="50"/>
      <c r="AH366" s="43"/>
      <c r="AI366" s="46"/>
      <c r="AJ366" s="43"/>
      <c r="AK366" s="43"/>
      <c r="AL366" s="46"/>
      <c r="AM366" s="47"/>
      <c r="AN366" s="76">
        <f t="shared" si="89"/>
        <v>0</v>
      </c>
      <c r="AO366" s="76">
        <f t="shared" si="94"/>
        <v>0</v>
      </c>
      <c r="AP366" s="214"/>
      <c r="AQ366" s="76">
        <f t="shared" si="90"/>
        <v>0</v>
      </c>
      <c r="AR366" s="91">
        <f t="shared" si="95"/>
        <v>0</v>
      </c>
      <c r="AS366" s="184">
        <f>IF(EA_Tabelle!$AI366="Ja",EA_Tabelle!$AM366,IF(EA_Tabelle!$Y366&lt;&gt;"",EA_Tabelle!$Y366,EA_Tabelle!$U366))</f>
        <v>0</v>
      </c>
      <c r="AT366" s="76">
        <f>IF(EA_Tabelle!$AI366="Ja",EA_Tabelle!$AN366,IF(EA_Tabelle!$AC366&lt;&gt;0,EA_Tabelle!$AC366,EA_Tabelle!$W366))</f>
        <v>0</v>
      </c>
      <c r="AU366" s="91">
        <f>IF(EA_Tabelle!$AI366="Ja",EA_Tabelle!$AO366,IF(EA_Tabelle!$AF366&lt;&gt;0,EA_Tabelle!$AF366,EA_Tabelle!$X366))</f>
        <v>0</v>
      </c>
    </row>
    <row r="367" spans="1:47" s="81" customFormat="1" ht="25" customHeight="1" x14ac:dyDescent="0.3">
      <c r="A367" s="89" t="str">
        <f t="shared" si="80"/>
        <v>0_347</v>
      </c>
      <c r="B367" s="78">
        <f t="shared" si="81"/>
        <v>0</v>
      </c>
      <c r="C367" s="78">
        <f>IF(EA_Tabelle!$B130="","",COUNTIF($B$20:B366,EA_Tabelle!$B130)+1)</f>
        <v>347</v>
      </c>
      <c r="D367" s="77">
        <f t="shared" si="82"/>
        <v>0</v>
      </c>
      <c r="E367" s="77" t="e">
        <f>INDEX(Lieferanten[L_ID],MATCH(EA_Tabelle!$M367,Lieferanten[Lieferantenbezeichnung],0))</f>
        <v>#N/A</v>
      </c>
      <c r="F367" s="79">
        <f t="shared" si="83"/>
        <v>0</v>
      </c>
      <c r="G367" s="79" t="str">
        <f>IF(EA_Tabelle!$L367="","",(INDEX(BT[Ressort],MATCH(EA_Tabelle!$L367,BT[Bedarfsträger],0))))</f>
        <v/>
      </c>
      <c r="H367" s="80" t="str">
        <f>IF(EA_Tabelle!$L367="","",(INDEX(BT[BT_ID],MATCH(EA_Tabelle!$L367,BT[Bedarfsträger],0))))</f>
        <v/>
      </c>
      <c r="I367" s="82">
        <f t="shared" si="84"/>
        <v>0</v>
      </c>
      <c r="J367" s="82">
        <f t="shared" si="85"/>
        <v>0</v>
      </c>
      <c r="K367" s="83">
        <f t="shared" si="86"/>
        <v>0</v>
      </c>
      <c r="L367" s="44"/>
      <c r="M367" s="46"/>
      <c r="N367" s="208"/>
      <c r="O367" s="44"/>
      <c r="P367" s="43"/>
      <c r="Q367" s="206"/>
      <c r="R367" s="44"/>
      <c r="S367" s="90"/>
      <c r="T367" s="46"/>
      <c r="U367" s="210"/>
      <c r="V367" s="43"/>
      <c r="W367" s="186">
        <f>IFERROR(U367*INDEX(Preisstufen[Netto],MATCH(EA_Tabelle!T367,Preisstufen[Preisstufe],0)),0)</f>
        <v>0</v>
      </c>
      <c r="X367" s="186">
        <f t="shared" si="91"/>
        <v>0</v>
      </c>
      <c r="Y367" s="47"/>
      <c r="Z367" s="211"/>
      <c r="AA367" s="212"/>
      <c r="AB367" s="193">
        <f t="shared" si="87"/>
        <v>0</v>
      </c>
      <c r="AC367" s="211">
        <f t="shared" si="88"/>
        <v>0</v>
      </c>
      <c r="AD367" s="88">
        <v>0.19</v>
      </c>
      <c r="AE367" s="195">
        <f t="shared" si="92"/>
        <v>0</v>
      </c>
      <c r="AF367" s="211">
        <f t="shared" si="93"/>
        <v>0</v>
      </c>
      <c r="AG367" s="50"/>
      <c r="AH367" s="43"/>
      <c r="AI367" s="46"/>
      <c r="AJ367" s="43"/>
      <c r="AK367" s="43"/>
      <c r="AL367" s="46"/>
      <c r="AM367" s="47"/>
      <c r="AN367" s="76">
        <f t="shared" si="89"/>
        <v>0</v>
      </c>
      <c r="AO367" s="76">
        <f t="shared" si="94"/>
        <v>0</v>
      </c>
      <c r="AP367" s="214"/>
      <c r="AQ367" s="76">
        <f t="shared" si="90"/>
        <v>0</v>
      </c>
      <c r="AR367" s="91">
        <f t="shared" si="95"/>
        <v>0</v>
      </c>
      <c r="AS367" s="184">
        <f>IF(EA_Tabelle!$AI367="Ja",EA_Tabelle!$AM367,IF(EA_Tabelle!$Y367&lt;&gt;"",EA_Tabelle!$Y367,EA_Tabelle!$U367))</f>
        <v>0</v>
      </c>
      <c r="AT367" s="76">
        <f>IF(EA_Tabelle!$AI367="Ja",EA_Tabelle!$AN367,IF(EA_Tabelle!$AC367&lt;&gt;0,EA_Tabelle!$AC367,EA_Tabelle!$W367))</f>
        <v>0</v>
      </c>
      <c r="AU367" s="91">
        <f>IF(EA_Tabelle!$AI367="Ja",EA_Tabelle!$AO367,IF(EA_Tabelle!$AF367&lt;&gt;0,EA_Tabelle!$AF367,EA_Tabelle!$X367))</f>
        <v>0</v>
      </c>
    </row>
    <row r="368" spans="1:47" s="81" customFormat="1" ht="25" customHeight="1" x14ac:dyDescent="0.3">
      <c r="A368" s="89" t="str">
        <f t="shared" si="80"/>
        <v>0_348</v>
      </c>
      <c r="B368" s="78">
        <f t="shared" si="81"/>
        <v>0</v>
      </c>
      <c r="C368" s="78">
        <f>IF(EA_Tabelle!$B131="","",COUNTIF($B$20:B367,EA_Tabelle!$B131)+1)</f>
        <v>348</v>
      </c>
      <c r="D368" s="77">
        <f t="shared" si="82"/>
        <v>0</v>
      </c>
      <c r="E368" s="77" t="e">
        <f>INDEX(Lieferanten[L_ID],MATCH(EA_Tabelle!$M368,Lieferanten[Lieferantenbezeichnung],0))</f>
        <v>#N/A</v>
      </c>
      <c r="F368" s="79">
        <f t="shared" si="83"/>
        <v>0</v>
      </c>
      <c r="G368" s="79" t="str">
        <f>IF(EA_Tabelle!$L368="","",(INDEX(BT[Ressort],MATCH(EA_Tabelle!$L368,BT[Bedarfsträger],0))))</f>
        <v/>
      </c>
      <c r="H368" s="80" t="str">
        <f>IF(EA_Tabelle!$L368="","",(INDEX(BT[BT_ID],MATCH(EA_Tabelle!$L368,BT[Bedarfsträger],0))))</f>
        <v/>
      </c>
      <c r="I368" s="82">
        <f t="shared" si="84"/>
        <v>0</v>
      </c>
      <c r="J368" s="82">
        <f t="shared" si="85"/>
        <v>0</v>
      </c>
      <c r="K368" s="83">
        <f t="shared" si="86"/>
        <v>0</v>
      </c>
      <c r="L368" s="44"/>
      <c r="M368" s="46"/>
      <c r="N368" s="208"/>
      <c r="O368" s="44"/>
      <c r="P368" s="43"/>
      <c r="Q368" s="206"/>
      <c r="R368" s="44"/>
      <c r="S368" s="90"/>
      <c r="T368" s="46"/>
      <c r="U368" s="210"/>
      <c r="V368" s="43"/>
      <c r="W368" s="186">
        <f>IFERROR(U368*INDEX(Preisstufen[Netto],MATCH(EA_Tabelle!T368,Preisstufen[Preisstufe],0)),0)</f>
        <v>0</v>
      </c>
      <c r="X368" s="186">
        <f t="shared" si="91"/>
        <v>0</v>
      </c>
      <c r="Y368" s="47"/>
      <c r="Z368" s="211"/>
      <c r="AA368" s="212"/>
      <c r="AB368" s="193">
        <f t="shared" si="87"/>
        <v>0</v>
      </c>
      <c r="AC368" s="211">
        <f t="shared" si="88"/>
        <v>0</v>
      </c>
      <c r="AD368" s="88">
        <v>0.19</v>
      </c>
      <c r="AE368" s="195">
        <f t="shared" si="92"/>
        <v>0</v>
      </c>
      <c r="AF368" s="211">
        <f t="shared" si="93"/>
        <v>0</v>
      </c>
      <c r="AG368" s="50"/>
      <c r="AH368" s="43"/>
      <c r="AI368" s="46"/>
      <c r="AJ368" s="43"/>
      <c r="AK368" s="43"/>
      <c r="AL368" s="46"/>
      <c r="AM368" s="47"/>
      <c r="AN368" s="76">
        <f t="shared" si="89"/>
        <v>0</v>
      </c>
      <c r="AO368" s="76">
        <f t="shared" si="94"/>
        <v>0</v>
      </c>
      <c r="AP368" s="214"/>
      <c r="AQ368" s="76">
        <f t="shared" si="90"/>
        <v>0</v>
      </c>
      <c r="AR368" s="91">
        <f t="shared" si="95"/>
        <v>0</v>
      </c>
      <c r="AS368" s="184">
        <f>IF(EA_Tabelle!$AI368="Ja",EA_Tabelle!$AM368,IF(EA_Tabelle!$Y368&lt;&gt;"",EA_Tabelle!$Y368,EA_Tabelle!$U368))</f>
        <v>0</v>
      </c>
      <c r="AT368" s="76">
        <f>IF(EA_Tabelle!$AI368="Ja",EA_Tabelle!$AN368,IF(EA_Tabelle!$AC368&lt;&gt;0,EA_Tabelle!$AC368,EA_Tabelle!$W368))</f>
        <v>0</v>
      </c>
      <c r="AU368" s="91">
        <f>IF(EA_Tabelle!$AI368="Ja",EA_Tabelle!$AO368,IF(EA_Tabelle!$AF368&lt;&gt;0,EA_Tabelle!$AF368,EA_Tabelle!$X368))</f>
        <v>0</v>
      </c>
    </row>
    <row r="369" spans="1:47" s="81" customFormat="1" ht="25" customHeight="1" x14ac:dyDescent="0.3">
      <c r="A369" s="89" t="str">
        <f t="shared" si="80"/>
        <v>0_349</v>
      </c>
      <c r="B369" s="78">
        <f t="shared" si="81"/>
        <v>0</v>
      </c>
      <c r="C369" s="78">
        <f>IF(EA_Tabelle!$B132="","",COUNTIF($B$20:B368,EA_Tabelle!$B132)+1)</f>
        <v>349</v>
      </c>
      <c r="D369" s="77">
        <f t="shared" si="82"/>
        <v>0</v>
      </c>
      <c r="E369" s="77" t="e">
        <f>INDEX(Lieferanten[L_ID],MATCH(EA_Tabelle!$M369,Lieferanten[Lieferantenbezeichnung],0))</f>
        <v>#N/A</v>
      </c>
      <c r="F369" s="79">
        <f t="shared" si="83"/>
        <v>0</v>
      </c>
      <c r="G369" s="79" t="str">
        <f>IF(EA_Tabelle!$L369="","",(INDEX(BT[Ressort],MATCH(EA_Tabelle!$L369,BT[Bedarfsträger],0))))</f>
        <v/>
      </c>
      <c r="H369" s="80" t="str">
        <f>IF(EA_Tabelle!$L369="","",(INDEX(BT[BT_ID],MATCH(EA_Tabelle!$L369,BT[Bedarfsträger],0))))</f>
        <v/>
      </c>
      <c r="I369" s="82">
        <f t="shared" si="84"/>
        <v>0</v>
      </c>
      <c r="J369" s="82">
        <f t="shared" si="85"/>
        <v>0</v>
      </c>
      <c r="K369" s="83">
        <f t="shared" si="86"/>
        <v>0</v>
      </c>
      <c r="L369" s="44"/>
      <c r="M369" s="46"/>
      <c r="N369" s="208"/>
      <c r="O369" s="44"/>
      <c r="P369" s="43"/>
      <c r="Q369" s="206"/>
      <c r="R369" s="44"/>
      <c r="S369" s="90"/>
      <c r="T369" s="46"/>
      <c r="U369" s="210"/>
      <c r="V369" s="43"/>
      <c r="W369" s="186">
        <f>IFERROR(U369*INDEX(Preisstufen[Netto],MATCH(EA_Tabelle!T369,Preisstufen[Preisstufe],0)),0)</f>
        <v>0</v>
      </c>
      <c r="X369" s="186">
        <f t="shared" si="91"/>
        <v>0</v>
      </c>
      <c r="Y369" s="47"/>
      <c r="Z369" s="211"/>
      <c r="AA369" s="212"/>
      <c r="AB369" s="193">
        <f t="shared" si="87"/>
        <v>0</v>
      </c>
      <c r="AC369" s="211">
        <f t="shared" si="88"/>
        <v>0</v>
      </c>
      <c r="AD369" s="88">
        <v>0.19</v>
      </c>
      <c r="AE369" s="195">
        <f t="shared" si="92"/>
        <v>0</v>
      </c>
      <c r="AF369" s="211">
        <f t="shared" si="93"/>
        <v>0</v>
      </c>
      <c r="AG369" s="50"/>
      <c r="AH369" s="43"/>
      <c r="AI369" s="46"/>
      <c r="AJ369" s="43"/>
      <c r="AK369" s="43"/>
      <c r="AL369" s="46"/>
      <c r="AM369" s="47"/>
      <c r="AN369" s="76">
        <f t="shared" si="89"/>
        <v>0</v>
      </c>
      <c r="AO369" s="76">
        <f t="shared" si="94"/>
        <v>0</v>
      </c>
      <c r="AP369" s="214"/>
      <c r="AQ369" s="76">
        <f t="shared" si="90"/>
        <v>0</v>
      </c>
      <c r="AR369" s="91">
        <f t="shared" si="95"/>
        <v>0</v>
      </c>
      <c r="AS369" s="184">
        <f>IF(EA_Tabelle!$AI369="Ja",EA_Tabelle!$AM369,IF(EA_Tabelle!$Y369&lt;&gt;"",EA_Tabelle!$Y369,EA_Tabelle!$U369))</f>
        <v>0</v>
      </c>
      <c r="AT369" s="76">
        <f>IF(EA_Tabelle!$AI369="Ja",EA_Tabelle!$AN369,IF(EA_Tabelle!$AC369&lt;&gt;0,EA_Tabelle!$AC369,EA_Tabelle!$W369))</f>
        <v>0</v>
      </c>
      <c r="AU369" s="91">
        <f>IF(EA_Tabelle!$AI369="Ja",EA_Tabelle!$AO369,IF(EA_Tabelle!$AF369&lt;&gt;0,EA_Tabelle!$AF369,EA_Tabelle!$X369))</f>
        <v>0</v>
      </c>
    </row>
    <row r="370" spans="1:47" s="81" customFormat="1" ht="25" customHeight="1" x14ac:dyDescent="0.3">
      <c r="A370" s="89" t="str">
        <f t="shared" si="80"/>
        <v>0_350</v>
      </c>
      <c r="B370" s="78">
        <f t="shared" si="81"/>
        <v>0</v>
      </c>
      <c r="C370" s="78">
        <f>IF(EA_Tabelle!$B133="","",COUNTIF($B$20:B369,EA_Tabelle!$B133)+1)</f>
        <v>350</v>
      </c>
      <c r="D370" s="77">
        <f t="shared" si="82"/>
        <v>0</v>
      </c>
      <c r="E370" s="77" t="e">
        <f>INDEX(Lieferanten[L_ID],MATCH(EA_Tabelle!$M370,Lieferanten[Lieferantenbezeichnung],0))</f>
        <v>#N/A</v>
      </c>
      <c r="F370" s="79">
        <f t="shared" si="83"/>
        <v>0</v>
      </c>
      <c r="G370" s="79" t="str">
        <f>IF(EA_Tabelle!$L370="","",(INDEX(BT[Ressort],MATCH(EA_Tabelle!$L370,BT[Bedarfsträger],0))))</f>
        <v/>
      </c>
      <c r="H370" s="80" t="str">
        <f>IF(EA_Tabelle!$L370="","",(INDEX(BT[BT_ID],MATCH(EA_Tabelle!$L370,BT[Bedarfsträger],0))))</f>
        <v/>
      </c>
      <c r="I370" s="82">
        <f t="shared" si="84"/>
        <v>0</v>
      </c>
      <c r="J370" s="82">
        <f t="shared" si="85"/>
        <v>0</v>
      </c>
      <c r="K370" s="83">
        <f t="shared" si="86"/>
        <v>0</v>
      </c>
      <c r="L370" s="44"/>
      <c r="M370" s="46"/>
      <c r="N370" s="208"/>
      <c r="O370" s="44"/>
      <c r="P370" s="43"/>
      <c r="Q370" s="206"/>
      <c r="R370" s="44"/>
      <c r="S370" s="90"/>
      <c r="T370" s="46"/>
      <c r="U370" s="210"/>
      <c r="V370" s="43"/>
      <c r="W370" s="186">
        <f>IFERROR(U370*INDEX(Preisstufen[Netto],MATCH(EA_Tabelle!T370,Preisstufen[Preisstufe],0)),0)</f>
        <v>0</v>
      </c>
      <c r="X370" s="186">
        <f t="shared" si="91"/>
        <v>0</v>
      </c>
      <c r="Y370" s="47"/>
      <c r="Z370" s="211"/>
      <c r="AA370" s="212"/>
      <c r="AB370" s="193">
        <f t="shared" si="87"/>
        <v>0</v>
      </c>
      <c r="AC370" s="211">
        <f t="shared" si="88"/>
        <v>0</v>
      </c>
      <c r="AD370" s="88">
        <v>0.19</v>
      </c>
      <c r="AE370" s="195">
        <f t="shared" si="92"/>
        <v>0</v>
      </c>
      <c r="AF370" s="211">
        <f t="shared" si="93"/>
        <v>0</v>
      </c>
      <c r="AG370" s="50"/>
      <c r="AH370" s="43"/>
      <c r="AI370" s="46"/>
      <c r="AJ370" s="43"/>
      <c r="AK370" s="43"/>
      <c r="AL370" s="46"/>
      <c r="AM370" s="47"/>
      <c r="AN370" s="76">
        <f t="shared" si="89"/>
        <v>0</v>
      </c>
      <c r="AO370" s="76">
        <f t="shared" si="94"/>
        <v>0</v>
      </c>
      <c r="AP370" s="214"/>
      <c r="AQ370" s="76">
        <f t="shared" si="90"/>
        <v>0</v>
      </c>
      <c r="AR370" s="91">
        <f t="shared" si="95"/>
        <v>0</v>
      </c>
      <c r="AS370" s="184">
        <f>IF(EA_Tabelle!$AI370="Ja",EA_Tabelle!$AM370,IF(EA_Tabelle!$Y370&lt;&gt;"",EA_Tabelle!$Y370,EA_Tabelle!$U370))</f>
        <v>0</v>
      </c>
      <c r="AT370" s="76">
        <f>IF(EA_Tabelle!$AI370="Ja",EA_Tabelle!$AN370,IF(EA_Tabelle!$AC370&lt;&gt;0,EA_Tabelle!$AC370,EA_Tabelle!$W370))</f>
        <v>0</v>
      </c>
      <c r="AU370" s="91">
        <f>IF(EA_Tabelle!$AI370="Ja",EA_Tabelle!$AO370,IF(EA_Tabelle!$AF370&lt;&gt;0,EA_Tabelle!$AF370,EA_Tabelle!$X370))</f>
        <v>0</v>
      </c>
    </row>
    <row r="371" spans="1:47" s="81" customFormat="1" ht="25" customHeight="1" x14ac:dyDescent="0.3">
      <c r="A371" s="89" t="str">
        <f t="shared" si="80"/>
        <v>0_351</v>
      </c>
      <c r="B371" s="78">
        <f t="shared" si="81"/>
        <v>0</v>
      </c>
      <c r="C371" s="78">
        <f>IF(EA_Tabelle!$B134="","",COUNTIF($B$20:B370,EA_Tabelle!$B134)+1)</f>
        <v>351</v>
      </c>
      <c r="D371" s="77">
        <f t="shared" si="82"/>
        <v>0</v>
      </c>
      <c r="E371" s="77" t="e">
        <f>INDEX(Lieferanten[L_ID],MATCH(EA_Tabelle!$M371,Lieferanten[Lieferantenbezeichnung],0))</f>
        <v>#N/A</v>
      </c>
      <c r="F371" s="79">
        <f t="shared" si="83"/>
        <v>0</v>
      </c>
      <c r="G371" s="79" t="str">
        <f>IF(EA_Tabelle!$L371="","",(INDEX(BT[Ressort],MATCH(EA_Tabelle!$L371,BT[Bedarfsträger],0))))</f>
        <v/>
      </c>
      <c r="H371" s="80" t="str">
        <f>IF(EA_Tabelle!$L371="","",(INDEX(BT[BT_ID],MATCH(EA_Tabelle!$L371,BT[Bedarfsträger],0))))</f>
        <v/>
      </c>
      <c r="I371" s="82">
        <f t="shared" si="84"/>
        <v>0</v>
      </c>
      <c r="J371" s="82">
        <f t="shared" si="85"/>
        <v>0</v>
      </c>
      <c r="K371" s="83">
        <f t="shared" si="86"/>
        <v>0</v>
      </c>
      <c r="L371" s="44"/>
      <c r="M371" s="46"/>
      <c r="N371" s="208"/>
      <c r="O371" s="44"/>
      <c r="P371" s="43"/>
      <c r="Q371" s="206"/>
      <c r="R371" s="44"/>
      <c r="S371" s="90"/>
      <c r="T371" s="46"/>
      <c r="U371" s="210"/>
      <c r="V371" s="43"/>
      <c r="W371" s="186">
        <f>IFERROR(U371*INDEX(Preisstufen[Netto],MATCH(EA_Tabelle!T371,Preisstufen[Preisstufe],0)),0)</f>
        <v>0</v>
      </c>
      <c r="X371" s="186">
        <f t="shared" si="91"/>
        <v>0</v>
      </c>
      <c r="Y371" s="47"/>
      <c r="Z371" s="211"/>
      <c r="AA371" s="212"/>
      <c r="AB371" s="193">
        <f t="shared" si="87"/>
        <v>0</v>
      </c>
      <c r="AC371" s="211">
        <f t="shared" si="88"/>
        <v>0</v>
      </c>
      <c r="AD371" s="88">
        <v>0.19</v>
      </c>
      <c r="AE371" s="195">
        <f t="shared" si="92"/>
        <v>0</v>
      </c>
      <c r="AF371" s="211">
        <f t="shared" si="93"/>
        <v>0</v>
      </c>
      <c r="AG371" s="50"/>
      <c r="AH371" s="43"/>
      <c r="AI371" s="46"/>
      <c r="AJ371" s="43"/>
      <c r="AK371" s="43"/>
      <c r="AL371" s="46"/>
      <c r="AM371" s="47"/>
      <c r="AN371" s="76">
        <f t="shared" si="89"/>
        <v>0</v>
      </c>
      <c r="AO371" s="76">
        <f t="shared" si="94"/>
        <v>0</v>
      </c>
      <c r="AP371" s="214"/>
      <c r="AQ371" s="76">
        <f t="shared" si="90"/>
        <v>0</v>
      </c>
      <c r="AR371" s="91">
        <f t="shared" si="95"/>
        <v>0</v>
      </c>
      <c r="AS371" s="184">
        <f>IF(EA_Tabelle!$AI371="Ja",EA_Tabelle!$AM371,IF(EA_Tabelle!$Y371&lt;&gt;"",EA_Tabelle!$Y371,EA_Tabelle!$U371))</f>
        <v>0</v>
      </c>
      <c r="AT371" s="76">
        <f>IF(EA_Tabelle!$AI371="Ja",EA_Tabelle!$AN371,IF(EA_Tabelle!$AC371&lt;&gt;0,EA_Tabelle!$AC371,EA_Tabelle!$W371))</f>
        <v>0</v>
      </c>
      <c r="AU371" s="91">
        <f>IF(EA_Tabelle!$AI371="Ja",EA_Tabelle!$AO371,IF(EA_Tabelle!$AF371&lt;&gt;0,EA_Tabelle!$AF371,EA_Tabelle!$X371))</f>
        <v>0</v>
      </c>
    </row>
    <row r="372" spans="1:47" s="81" customFormat="1" ht="25" customHeight="1" x14ac:dyDescent="0.3">
      <c r="A372" s="89" t="str">
        <f t="shared" si="80"/>
        <v>0_352</v>
      </c>
      <c r="B372" s="78">
        <f t="shared" si="81"/>
        <v>0</v>
      </c>
      <c r="C372" s="78">
        <f>IF(EA_Tabelle!$B135="","",COUNTIF($B$20:B371,EA_Tabelle!$B135)+1)</f>
        <v>352</v>
      </c>
      <c r="D372" s="77">
        <f t="shared" si="82"/>
        <v>0</v>
      </c>
      <c r="E372" s="77" t="e">
        <f>INDEX(Lieferanten[L_ID],MATCH(EA_Tabelle!$M372,Lieferanten[Lieferantenbezeichnung],0))</f>
        <v>#N/A</v>
      </c>
      <c r="F372" s="79">
        <f t="shared" si="83"/>
        <v>0</v>
      </c>
      <c r="G372" s="79" t="str">
        <f>IF(EA_Tabelle!$L372="","",(INDEX(BT[Ressort],MATCH(EA_Tabelle!$L372,BT[Bedarfsträger],0))))</f>
        <v/>
      </c>
      <c r="H372" s="80" t="str">
        <f>IF(EA_Tabelle!$L372="","",(INDEX(BT[BT_ID],MATCH(EA_Tabelle!$L372,BT[Bedarfsträger],0))))</f>
        <v/>
      </c>
      <c r="I372" s="82">
        <f t="shared" si="84"/>
        <v>0</v>
      </c>
      <c r="J372" s="82">
        <f t="shared" si="85"/>
        <v>0</v>
      </c>
      <c r="K372" s="83">
        <f t="shared" si="86"/>
        <v>0</v>
      </c>
      <c r="L372" s="44"/>
      <c r="M372" s="46"/>
      <c r="N372" s="208"/>
      <c r="O372" s="44"/>
      <c r="P372" s="43"/>
      <c r="Q372" s="206"/>
      <c r="R372" s="44"/>
      <c r="S372" s="90"/>
      <c r="T372" s="46"/>
      <c r="U372" s="210"/>
      <c r="V372" s="43"/>
      <c r="W372" s="186">
        <f>IFERROR(U372*INDEX(Preisstufen[Netto],MATCH(EA_Tabelle!T372,Preisstufen[Preisstufe],0)),0)</f>
        <v>0</v>
      </c>
      <c r="X372" s="186">
        <f t="shared" si="91"/>
        <v>0</v>
      </c>
      <c r="Y372" s="47"/>
      <c r="Z372" s="211"/>
      <c r="AA372" s="212"/>
      <c r="AB372" s="193">
        <f t="shared" si="87"/>
        <v>0</v>
      </c>
      <c r="AC372" s="211">
        <f t="shared" si="88"/>
        <v>0</v>
      </c>
      <c r="AD372" s="88">
        <v>0.19</v>
      </c>
      <c r="AE372" s="195">
        <f t="shared" si="92"/>
        <v>0</v>
      </c>
      <c r="AF372" s="211">
        <f t="shared" si="93"/>
        <v>0</v>
      </c>
      <c r="AG372" s="50"/>
      <c r="AH372" s="43"/>
      <c r="AI372" s="46"/>
      <c r="AJ372" s="43"/>
      <c r="AK372" s="43"/>
      <c r="AL372" s="46"/>
      <c r="AM372" s="47"/>
      <c r="AN372" s="76">
        <f t="shared" si="89"/>
        <v>0</v>
      </c>
      <c r="AO372" s="76">
        <f t="shared" si="94"/>
        <v>0</v>
      </c>
      <c r="AP372" s="214"/>
      <c r="AQ372" s="76">
        <f t="shared" si="90"/>
        <v>0</v>
      </c>
      <c r="AR372" s="91">
        <f t="shared" si="95"/>
        <v>0</v>
      </c>
      <c r="AS372" s="184">
        <f>IF(EA_Tabelle!$AI372="Ja",EA_Tabelle!$AM372,IF(EA_Tabelle!$Y372&lt;&gt;"",EA_Tabelle!$Y372,EA_Tabelle!$U372))</f>
        <v>0</v>
      </c>
      <c r="AT372" s="76">
        <f>IF(EA_Tabelle!$AI372="Ja",EA_Tabelle!$AN372,IF(EA_Tabelle!$AC372&lt;&gt;0,EA_Tabelle!$AC372,EA_Tabelle!$W372))</f>
        <v>0</v>
      </c>
      <c r="AU372" s="91">
        <f>IF(EA_Tabelle!$AI372="Ja",EA_Tabelle!$AO372,IF(EA_Tabelle!$AF372&lt;&gt;0,EA_Tabelle!$AF372,EA_Tabelle!$X372))</f>
        <v>0</v>
      </c>
    </row>
    <row r="373" spans="1:47" s="81" customFormat="1" ht="25" customHeight="1" x14ac:dyDescent="0.3">
      <c r="A373" s="89" t="str">
        <f t="shared" si="80"/>
        <v>0_353</v>
      </c>
      <c r="B373" s="78">
        <f t="shared" si="81"/>
        <v>0</v>
      </c>
      <c r="C373" s="78">
        <f>IF(EA_Tabelle!$B136="","",COUNTIF($B$20:B372,EA_Tabelle!$B136)+1)</f>
        <v>353</v>
      </c>
      <c r="D373" s="77">
        <f t="shared" si="82"/>
        <v>0</v>
      </c>
      <c r="E373" s="77" t="e">
        <f>INDEX(Lieferanten[L_ID],MATCH(EA_Tabelle!$M373,Lieferanten[Lieferantenbezeichnung],0))</f>
        <v>#N/A</v>
      </c>
      <c r="F373" s="79">
        <f t="shared" si="83"/>
        <v>0</v>
      </c>
      <c r="G373" s="79" t="str">
        <f>IF(EA_Tabelle!$L373="","",(INDEX(BT[Ressort],MATCH(EA_Tabelle!$L373,BT[Bedarfsträger],0))))</f>
        <v/>
      </c>
      <c r="H373" s="80" t="str">
        <f>IF(EA_Tabelle!$L373="","",(INDEX(BT[BT_ID],MATCH(EA_Tabelle!$L373,BT[Bedarfsträger],0))))</f>
        <v/>
      </c>
      <c r="I373" s="82">
        <f t="shared" si="84"/>
        <v>0</v>
      </c>
      <c r="J373" s="82">
        <f t="shared" si="85"/>
        <v>0</v>
      </c>
      <c r="K373" s="83">
        <f t="shared" si="86"/>
        <v>0</v>
      </c>
      <c r="L373" s="44"/>
      <c r="M373" s="46"/>
      <c r="N373" s="208"/>
      <c r="O373" s="44"/>
      <c r="P373" s="43"/>
      <c r="Q373" s="206"/>
      <c r="R373" s="44"/>
      <c r="S373" s="90"/>
      <c r="T373" s="46"/>
      <c r="U373" s="210"/>
      <c r="V373" s="43"/>
      <c r="W373" s="186">
        <f>IFERROR(U373*INDEX(Preisstufen[Netto],MATCH(EA_Tabelle!T373,Preisstufen[Preisstufe],0)),0)</f>
        <v>0</v>
      </c>
      <c r="X373" s="186">
        <f t="shared" si="91"/>
        <v>0</v>
      </c>
      <c r="Y373" s="47"/>
      <c r="Z373" s="211"/>
      <c r="AA373" s="212"/>
      <c r="AB373" s="193">
        <f t="shared" si="87"/>
        <v>0</v>
      </c>
      <c r="AC373" s="211">
        <f t="shared" si="88"/>
        <v>0</v>
      </c>
      <c r="AD373" s="88">
        <v>0.19</v>
      </c>
      <c r="AE373" s="195">
        <f t="shared" si="92"/>
        <v>0</v>
      </c>
      <c r="AF373" s="211">
        <f t="shared" si="93"/>
        <v>0</v>
      </c>
      <c r="AG373" s="50"/>
      <c r="AH373" s="43"/>
      <c r="AI373" s="46"/>
      <c r="AJ373" s="43"/>
      <c r="AK373" s="43"/>
      <c r="AL373" s="46"/>
      <c r="AM373" s="47"/>
      <c r="AN373" s="76">
        <f t="shared" si="89"/>
        <v>0</v>
      </c>
      <c r="AO373" s="76">
        <f t="shared" si="94"/>
        <v>0</v>
      </c>
      <c r="AP373" s="214"/>
      <c r="AQ373" s="76">
        <f t="shared" si="90"/>
        <v>0</v>
      </c>
      <c r="AR373" s="91">
        <f t="shared" si="95"/>
        <v>0</v>
      </c>
      <c r="AS373" s="184">
        <f>IF(EA_Tabelle!$AI373="Ja",EA_Tabelle!$AM373,IF(EA_Tabelle!$Y373&lt;&gt;"",EA_Tabelle!$Y373,EA_Tabelle!$U373))</f>
        <v>0</v>
      </c>
      <c r="AT373" s="76">
        <f>IF(EA_Tabelle!$AI373="Ja",EA_Tabelle!$AN373,IF(EA_Tabelle!$AC373&lt;&gt;0,EA_Tabelle!$AC373,EA_Tabelle!$W373))</f>
        <v>0</v>
      </c>
      <c r="AU373" s="91">
        <f>IF(EA_Tabelle!$AI373="Ja",EA_Tabelle!$AO373,IF(EA_Tabelle!$AF373&lt;&gt;0,EA_Tabelle!$AF373,EA_Tabelle!$X373))</f>
        <v>0</v>
      </c>
    </row>
    <row r="374" spans="1:47" s="81" customFormat="1" ht="25" customHeight="1" x14ac:dyDescent="0.3">
      <c r="A374" s="89" t="str">
        <f t="shared" si="80"/>
        <v>0_354</v>
      </c>
      <c r="B374" s="78">
        <f t="shared" si="81"/>
        <v>0</v>
      </c>
      <c r="C374" s="78">
        <f>IF(EA_Tabelle!$B137="","",COUNTIF($B$20:B373,EA_Tabelle!$B137)+1)</f>
        <v>354</v>
      </c>
      <c r="D374" s="77">
        <f t="shared" si="82"/>
        <v>0</v>
      </c>
      <c r="E374" s="77" t="e">
        <f>INDEX(Lieferanten[L_ID],MATCH(EA_Tabelle!$M374,Lieferanten[Lieferantenbezeichnung],0))</f>
        <v>#N/A</v>
      </c>
      <c r="F374" s="79">
        <f t="shared" si="83"/>
        <v>0</v>
      </c>
      <c r="G374" s="79" t="str">
        <f>IF(EA_Tabelle!$L374="","",(INDEX(BT[Ressort],MATCH(EA_Tabelle!$L374,BT[Bedarfsträger],0))))</f>
        <v/>
      </c>
      <c r="H374" s="80" t="str">
        <f>IF(EA_Tabelle!$L374="","",(INDEX(BT[BT_ID],MATCH(EA_Tabelle!$L374,BT[Bedarfsträger],0))))</f>
        <v/>
      </c>
      <c r="I374" s="82">
        <f t="shared" si="84"/>
        <v>0</v>
      </c>
      <c r="J374" s="82">
        <f t="shared" si="85"/>
        <v>0</v>
      </c>
      <c r="K374" s="83">
        <f t="shared" si="86"/>
        <v>0</v>
      </c>
      <c r="L374" s="44"/>
      <c r="M374" s="46"/>
      <c r="N374" s="208"/>
      <c r="O374" s="44"/>
      <c r="P374" s="43"/>
      <c r="Q374" s="206"/>
      <c r="R374" s="44"/>
      <c r="S374" s="90"/>
      <c r="T374" s="46"/>
      <c r="U374" s="210"/>
      <c r="V374" s="43"/>
      <c r="W374" s="186">
        <f>IFERROR(U374*INDEX(Preisstufen[Netto],MATCH(EA_Tabelle!T374,Preisstufen[Preisstufe],0)),0)</f>
        <v>0</v>
      </c>
      <c r="X374" s="186">
        <f t="shared" si="91"/>
        <v>0</v>
      </c>
      <c r="Y374" s="47"/>
      <c r="Z374" s="211"/>
      <c r="AA374" s="212"/>
      <c r="AB374" s="193">
        <f t="shared" si="87"/>
        <v>0</v>
      </c>
      <c r="AC374" s="211">
        <f t="shared" si="88"/>
        <v>0</v>
      </c>
      <c r="AD374" s="88">
        <v>0.19</v>
      </c>
      <c r="AE374" s="195">
        <f t="shared" si="92"/>
        <v>0</v>
      </c>
      <c r="AF374" s="211">
        <f t="shared" si="93"/>
        <v>0</v>
      </c>
      <c r="AG374" s="50"/>
      <c r="AH374" s="43"/>
      <c r="AI374" s="46"/>
      <c r="AJ374" s="43"/>
      <c r="AK374" s="43"/>
      <c r="AL374" s="46"/>
      <c r="AM374" s="47"/>
      <c r="AN374" s="76">
        <f t="shared" si="89"/>
        <v>0</v>
      </c>
      <c r="AO374" s="76">
        <f t="shared" si="94"/>
        <v>0</v>
      </c>
      <c r="AP374" s="214"/>
      <c r="AQ374" s="76">
        <f t="shared" si="90"/>
        <v>0</v>
      </c>
      <c r="AR374" s="91">
        <f t="shared" si="95"/>
        <v>0</v>
      </c>
      <c r="AS374" s="184">
        <f>IF(EA_Tabelle!$AI374="Ja",EA_Tabelle!$AM374,IF(EA_Tabelle!$Y374&lt;&gt;"",EA_Tabelle!$Y374,EA_Tabelle!$U374))</f>
        <v>0</v>
      </c>
      <c r="AT374" s="76">
        <f>IF(EA_Tabelle!$AI374="Ja",EA_Tabelle!$AN374,IF(EA_Tabelle!$AC374&lt;&gt;0,EA_Tabelle!$AC374,EA_Tabelle!$W374))</f>
        <v>0</v>
      </c>
      <c r="AU374" s="91">
        <f>IF(EA_Tabelle!$AI374="Ja",EA_Tabelle!$AO374,IF(EA_Tabelle!$AF374&lt;&gt;0,EA_Tabelle!$AF374,EA_Tabelle!$X374))</f>
        <v>0</v>
      </c>
    </row>
    <row r="375" spans="1:47" s="81" customFormat="1" ht="25" customHeight="1" x14ac:dyDescent="0.3">
      <c r="A375" s="89" t="str">
        <f t="shared" si="80"/>
        <v>0_355</v>
      </c>
      <c r="B375" s="78">
        <f t="shared" si="81"/>
        <v>0</v>
      </c>
      <c r="C375" s="78">
        <f>IF(EA_Tabelle!$B138="","",COUNTIF($B$20:B374,EA_Tabelle!$B138)+1)</f>
        <v>355</v>
      </c>
      <c r="D375" s="77">
        <f t="shared" si="82"/>
        <v>0</v>
      </c>
      <c r="E375" s="77" t="e">
        <f>INDEX(Lieferanten[L_ID],MATCH(EA_Tabelle!$M375,Lieferanten[Lieferantenbezeichnung],0))</f>
        <v>#N/A</v>
      </c>
      <c r="F375" s="79">
        <f t="shared" si="83"/>
        <v>0</v>
      </c>
      <c r="G375" s="79" t="str">
        <f>IF(EA_Tabelle!$L375="","",(INDEX(BT[Ressort],MATCH(EA_Tabelle!$L375,BT[Bedarfsträger],0))))</f>
        <v/>
      </c>
      <c r="H375" s="80" t="str">
        <f>IF(EA_Tabelle!$L375="","",(INDEX(BT[BT_ID],MATCH(EA_Tabelle!$L375,BT[Bedarfsträger],0))))</f>
        <v/>
      </c>
      <c r="I375" s="82">
        <f t="shared" si="84"/>
        <v>0</v>
      </c>
      <c r="J375" s="82">
        <f t="shared" si="85"/>
        <v>0</v>
      </c>
      <c r="K375" s="83">
        <f t="shared" si="86"/>
        <v>0</v>
      </c>
      <c r="L375" s="44"/>
      <c r="M375" s="46"/>
      <c r="N375" s="208"/>
      <c r="O375" s="44"/>
      <c r="P375" s="43"/>
      <c r="Q375" s="206"/>
      <c r="R375" s="44"/>
      <c r="S375" s="90"/>
      <c r="T375" s="46"/>
      <c r="U375" s="210"/>
      <c r="V375" s="43"/>
      <c r="W375" s="186">
        <f>IFERROR(U375*INDEX(Preisstufen[Netto],MATCH(EA_Tabelle!T375,Preisstufen[Preisstufe],0)),0)</f>
        <v>0</v>
      </c>
      <c r="X375" s="186">
        <f t="shared" si="91"/>
        <v>0</v>
      </c>
      <c r="Y375" s="47"/>
      <c r="Z375" s="211"/>
      <c r="AA375" s="212"/>
      <c r="AB375" s="193">
        <f t="shared" si="87"/>
        <v>0</v>
      </c>
      <c r="AC375" s="211">
        <f t="shared" si="88"/>
        <v>0</v>
      </c>
      <c r="AD375" s="88">
        <v>0.19</v>
      </c>
      <c r="AE375" s="195">
        <f t="shared" si="92"/>
        <v>0</v>
      </c>
      <c r="AF375" s="211">
        <f t="shared" si="93"/>
        <v>0</v>
      </c>
      <c r="AG375" s="50"/>
      <c r="AH375" s="43"/>
      <c r="AI375" s="46"/>
      <c r="AJ375" s="43"/>
      <c r="AK375" s="43"/>
      <c r="AL375" s="46"/>
      <c r="AM375" s="47"/>
      <c r="AN375" s="76">
        <f t="shared" si="89"/>
        <v>0</v>
      </c>
      <c r="AO375" s="76">
        <f t="shared" si="94"/>
        <v>0</v>
      </c>
      <c r="AP375" s="214"/>
      <c r="AQ375" s="76">
        <f t="shared" si="90"/>
        <v>0</v>
      </c>
      <c r="AR375" s="91">
        <f t="shared" si="95"/>
        <v>0</v>
      </c>
      <c r="AS375" s="184">
        <f>IF(EA_Tabelle!$AI375="Ja",EA_Tabelle!$AM375,IF(EA_Tabelle!$Y375&lt;&gt;"",EA_Tabelle!$Y375,EA_Tabelle!$U375))</f>
        <v>0</v>
      </c>
      <c r="AT375" s="76">
        <f>IF(EA_Tabelle!$AI375="Ja",EA_Tabelle!$AN375,IF(EA_Tabelle!$AC375&lt;&gt;0,EA_Tabelle!$AC375,EA_Tabelle!$W375))</f>
        <v>0</v>
      </c>
      <c r="AU375" s="91">
        <f>IF(EA_Tabelle!$AI375="Ja",EA_Tabelle!$AO375,IF(EA_Tabelle!$AF375&lt;&gt;0,EA_Tabelle!$AF375,EA_Tabelle!$X375))</f>
        <v>0</v>
      </c>
    </row>
    <row r="376" spans="1:47" s="81" customFormat="1" ht="25" customHeight="1" x14ac:dyDescent="0.3">
      <c r="A376" s="89" t="str">
        <f t="shared" si="80"/>
        <v>0_356</v>
      </c>
      <c r="B376" s="78">
        <f t="shared" si="81"/>
        <v>0</v>
      </c>
      <c r="C376" s="78">
        <f>IF(EA_Tabelle!$B139="","",COUNTIF($B$20:B375,EA_Tabelle!$B139)+1)</f>
        <v>356</v>
      </c>
      <c r="D376" s="77">
        <f t="shared" si="82"/>
        <v>0</v>
      </c>
      <c r="E376" s="77" t="e">
        <f>INDEX(Lieferanten[L_ID],MATCH(EA_Tabelle!$M376,Lieferanten[Lieferantenbezeichnung],0))</f>
        <v>#N/A</v>
      </c>
      <c r="F376" s="79">
        <f t="shared" si="83"/>
        <v>0</v>
      </c>
      <c r="G376" s="79" t="str">
        <f>IF(EA_Tabelle!$L376="","",(INDEX(BT[Ressort],MATCH(EA_Tabelle!$L376,BT[Bedarfsträger],0))))</f>
        <v/>
      </c>
      <c r="H376" s="80" t="str">
        <f>IF(EA_Tabelle!$L376="","",(INDEX(BT[BT_ID],MATCH(EA_Tabelle!$L376,BT[Bedarfsträger],0))))</f>
        <v/>
      </c>
      <c r="I376" s="82">
        <f t="shared" si="84"/>
        <v>0</v>
      </c>
      <c r="J376" s="82">
        <f t="shared" si="85"/>
        <v>0</v>
      </c>
      <c r="K376" s="83">
        <f t="shared" si="86"/>
        <v>0</v>
      </c>
      <c r="L376" s="44"/>
      <c r="M376" s="46"/>
      <c r="N376" s="208"/>
      <c r="O376" s="44"/>
      <c r="P376" s="43"/>
      <c r="Q376" s="206"/>
      <c r="R376" s="44"/>
      <c r="S376" s="90"/>
      <c r="T376" s="46"/>
      <c r="U376" s="210"/>
      <c r="V376" s="43"/>
      <c r="W376" s="186">
        <f>IFERROR(U376*INDEX(Preisstufen[Netto],MATCH(EA_Tabelle!T376,Preisstufen[Preisstufe],0)),0)</f>
        <v>0</v>
      </c>
      <c r="X376" s="186">
        <f t="shared" si="91"/>
        <v>0</v>
      </c>
      <c r="Y376" s="47"/>
      <c r="Z376" s="211"/>
      <c r="AA376" s="212"/>
      <c r="AB376" s="193">
        <f t="shared" si="87"/>
        <v>0</v>
      </c>
      <c r="AC376" s="211">
        <f t="shared" si="88"/>
        <v>0</v>
      </c>
      <c r="AD376" s="88">
        <v>0.19</v>
      </c>
      <c r="AE376" s="195">
        <f t="shared" si="92"/>
        <v>0</v>
      </c>
      <c r="AF376" s="211">
        <f t="shared" si="93"/>
        <v>0</v>
      </c>
      <c r="AG376" s="50"/>
      <c r="AH376" s="43"/>
      <c r="AI376" s="46"/>
      <c r="AJ376" s="43"/>
      <c r="AK376" s="43"/>
      <c r="AL376" s="46"/>
      <c r="AM376" s="47"/>
      <c r="AN376" s="76">
        <f t="shared" si="89"/>
        <v>0</v>
      </c>
      <c r="AO376" s="76">
        <f t="shared" si="94"/>
        <v>0</v>
      </c>
      <c r="AP376" s="214"/>
      <c r="AQ376" s="76">
        <f t="shared" si="90"/>
        <v>0</v>
      </c>
      <c r="AR376" s="91">
        <f t="shared" si="95"/>
        <v>0</v>
      </c>
      <c r="AS376" s="184">
        <f>IF(EA_Tabelle!$AI376="Ja",EA_Tabelle!$AM376,IF(EA_Tabelle!$Y376&lt;&gt;"",EA_Tabelle!$Y376,EA_Tabelle!$U376))</f>
        <v>0</v>
      </c>
      <c r="AT376" s="76">
        <f>IF(EA_Tabelle!$AI376="Ja",EA_Tabelle!$AN376,IF(EA_Tabelle!$AC376&lt;&gt;0,EA_Tabelle!$AC376,EA_Tabelle!$W376))</f>
        <v>0</v>
      </c>
      <c r="AU376" s="91">
        <f>IF(EA_Tabelle!$AI376="Ja",EA_Tabelle!$AO376,IF(EA_Tabelle!$AF376&lt;&gt;0,EA_Tabelle!$AF376,EA_Tabelle!$X376))</f>
        <v>0</v>
      </c>
    </row>
    <row r="377" spans="1:47" s="81" customFormat="1" ht="25" customHeight="1" x14ac:dyDescent="0.3">
      <c r="A377" s="89" t="str">
        <f t="shared" si="80"/>
        <v>0_357</v>
      </c>
      <c r="B377" s="78">
        <f t="shared" si="81"/>
        <v>0</v>
      </c>
      <c r="C377" s="78">
        <f>IF(EA_Tabelle!$B140="","",COUNTIF($B$20:B376,EA_Tabelle!$B140)+1)</f>
        <v>357</v>
      </c>
      <c r="D377" s="77">
        <f t="shared" si="82"/>
        <v>0</v>
      </c>
      <c r="E377" s="77" t="e">
        <f>INDEX(Lieferanten[L_ID],MATCH(EA_Tabelle!$M377,Lieferanten[Lieferantenbezeichnung],0))</f>
        <v>#N/A</v>
      </c>
      <c r="F377" s="79">
        <f t="shared" si="83"/>
        <v>0</v>
      </c>
      <c r="G377" s="79" t="str">
        <f>IF(EA_Tabelle!$L377="","",(INDEX(BT[Ressort],MATCH(EA_Tabelle!$L377,BT[Bedarfsträger],0))))</f>
        <v/>
      </c>
      <c r="H377" s="80" t="str">
        <f>IF(EA_Tabelle!$L377="","",(INDEX(BT[BT_ID],MATCH(EA_Tabelle!$L377,BT[Bedarfsträger],0))))</f>
        <v/>
      </c>
      <c r="I377" s="82">
        <f t="shared" si="84"/>
        <v>0</v>
      </c>
      <c r="J377" s="82">
        <f t="shared" si="85"/>
        <v>0</v>
      </c>
      <c r="K377" s="83">
        <f t="shared" si="86"/>
        <v>0</v>
      </c>
      <c r="L377" s="44"/>
      <c r="M377" s="46"/>
      <c r="N377" s="208"/>
      <c r="O377" s="44"/>
      <c r="P377" s="43"/>
      <c r="Q377" s="206"/>
      <c r="R377" s="44"/>
      <c r="S377" s="90"/>
      <c r="T377" s="46"/>
      <c r="U377" s="210"/>
      <c r="V377" s="43"/>
      <c r="W377" s="186">
        <f>IFERROR(U377*INDEX(Preisstufen[Netto],MATCH(EA_Tabelle!T377,Preisstufen[Preisstufe],0)),0)</f>
        <v>0</v>
      </c>
      <c r="X377" s="186">
        <f t="shared" si="91"/>
        <v>0</v>
      </c>
      <c r="Y377" s="47"/>
      <c r="Z377" s="211"/>
      <c r="AA377" s="212"/>
      <c r="AB377" s="193">
        <f t="shared" si="87"/>
        <v>0</v>
      </c>
      <c r="AC377" s="211">
        <f t="shared" si="88"/>
        <v>0</v>
      </c>
      <c r="AD377" s="88">
        <v>0.19</v>
      </c>
      <c r="AE377" s="195">
        <f t="shared" si="92"/>
        <v>0</v>
      </c>
      <c r="AF377" s="211">
        <f t="shared" si="93"/>
        <v>0</v>
      </c>
      <c r="AG377" s="50"/>
      <c r="AH377" s="43"/>
      <c r="AI377" s="46"/>
      <c r="AJ377" s="43"/>
      <c r="AK377" s="43"/>
      <c r="AL377" s="46"/>
      <c r="AM377" s="47"/>
      <c r="AN377" s="76">
        <f t="shared" si="89"/>
        <v>0</v>
      </c>
      <c r="AO377" s="76">
        <f t="shared" si="94"/>
        <v>0</v>
      </c>
      <c r="AP377" s="214"/>
      <c r="AQ377" s="76">
        <f t="shared" si="90"/>
        <v>0</v>
      </c>
      <c r="AR377" s="91">
        <f t="shared" si="95"/>
        <v>0</v>
      </c>
      <c r="AS377" s="184">
        <f>IF(EA_Tabelle!$AI377="Ja",EA_Tabelle!$AM377,IF(EA_Tabelle!$Y377&lt;&gt;"",EA_Tabelle!$Y377,EA_Tabelle!$U377))</f>
        <v>0</v>
      </c>
      <c r="AT377" s="76">
        <f>IF(EA_Tabelle!$AI377="Ja",EA_Tabelle!$AN377,IF(EA_Tabelle!$AC377&lt;&gt;0,EA_Tabelle!$AC377,EA_Tabelle!$W377))</f>
        <v>0</v>
      </c>
      <c r="AU377" s="91">
        <f>IF(EA_Tabelle!$AI377="Ja",EA_Tabelle!$AO377,IF(EA_Tabelle!$AF377&lt;&gt;0,EA_Tabelle!$AF377,EA_Tabelle!$X377))</f>
        <v>0</v>
      </c>
    </row>
    <row r="378" spans="1:47" s="81" customFormat="1" ht="25" customHeight="1" x14ac:dyDescent="0.3">
      <c r="A378" s="89" t="str">
        <f t="shared" si="80"/>
        <v>0_358</v>
      </c>
      <c r="B378" s="78">
        <f t="shared" si="81"/>
        <v>0</v>
      </c>
      <c r="C378" s="78">
        <f>IF(EA_Tabelle!$B141="","",COUNTIF($B$20:B377,EA_Tabelle!$B141)+1)</f>
        <v>358</v>
      </c>
      <c r="D378" s="77">
        <f t="shared" si="82"/>
        <v>0</v>
      </c>
      <c r="E378" s="77" t="e">
        <f>INDEX(Lieferanten[L_ID],MATCH(EA_Tabelle!$M378,Lieferanten[Lieferantenbezeichnung],0))</f>
        <v>#N/A</v>
      </c>
      <c r="F378" s="79">
        <f t="shared" si="83"/>
        <v>0</v>
      </c>
      <c r="G378" s="79" t="str">
        <f>IF(EA_Tabelle!$L378="","",(INDEX(BT[Ressort],MATCH(EA_Tabelle!$L378,BT[Bedarfsträger],0))))</f>
        <v/>
      </c>
      <c r="H378" s="80" t="str">
        <f>IF(EA_Tabelle!$L378="","",(INDEX(BT[BT_ID],MATCH(EA_Tabelle!$L378,BT[Bedarfsträger],0))))</f>
        <v/>
      </c>
      <c r="I378" s="82">
        <f t="shared" si="84"/>
        <v>0</v>
      </c>
      <c r="J378" s="82">
        <f t="shared" si="85"/>
        <v>0</v>
      </c>
      <c r="K378" s="83">
        <f t="shared" si="86"/>
        <v>0</v>
      </c>
      <c r="L378" s="44"/>
      <c r="M378" s="46"/>
      <c r="N378" s="208"/>
      <c r="O378" s="44"/>
      <c r="P378" s="43"/>
      <c r="Q378" s="206"/>
      <c r="R378" s="44"/>
      <c r="S378" s="90"/>
      <c r="T378" s="46"/>
      <c r="U378" s="210"/>
      <c r="V378" s="43"/>
      <c r="W378" s="186">
        <f>IFERROR(U378*INDEX(Preisstufen[Netto],MATCH(EA_Tabelle!T378,Preisstufen[Preisstufe],0)),0)</f>
        <v>0</v>
      </c>
      <c r="X378" s="186">
        <f t="shared" si="91"/>
        <v>0</v>
      </c>
      <c r="Y378" s="47"/>
      <c r="Z378" s="211"/>
      <c r="AA378" s="212"/>
      <c r="AB378" s="193">
        <f t="shared" si="87"/>
        <v>0</v>
      </c>
      <c r="AC378" s="211">
        <f t="shared" si="88"/>
        <v>0</v>
      </c>
      <c r="AD378" s="88">
        <v>0.19</v>
      </c>
      <c r="AE378" s="195">
        <f t="shared" si="92"/>
        <v>0</v>
      </c>
      <c r="AF378" s="211">
        <f t="shared" si="93"/>
        <v>0</v>
      </c>
      <c r="AG378" s="50"/>
      <c r="AH378" s="43"/>
      <c r="AI378" s="46"/>
      <c r="AJ378" s="43"/>
      <c r="AK378" s="43"/>
      <c r="AL378" s="46"/>
      <c r="AM378" s="47"/>
      <c r="AN378" s="76">
        <f t="shared" si="89"/>
        <v>0</v>
      </c>
      <c r="AO378" s="76">
        <f t="shared" si="94"/>
        <v>0</v>
      </c>
      <c r="AP378" s="214"/>
      <c r="AQ378" s="76">
        <f t="shared" si="90"/>
        <v>0</v>
      </c>
      <c r="AR378" s="91">
        <f t="shared" si="95"/>
        <v>0</v>
      </c>
      <c r="AS378" s="184">
        <f>IF(EA_Tabelle!$AI378="Ja",EA_Tabelle!$AM378,IF(EA_Tabelle!$Y378&lt;&gt;"",EA_Tabelle!$Y378,EA_Tabelle!$U378))</f>
        <v>0</v>
      </c>
      <c r="AT378" s="76">
        <f>IF(EA_Tabelle!$AI378="Ja",EA_Tabelle!$AN378,IF(EA_Tabelle!$AC378&lt;&gt;0,EA_Tabelle!$AC378,EA_Tabelle!$W378))</f>
        <v>0</v>
      </c>
      <c r="AU378" s="91">
        <f>IF(EA_Tabelle!$AI378="Ja",EA_Tabelle!$AO378,IF(EA_Tabelle!$AF378&lt;&gt;0,EA_Tabelle!$AF378,EA_Tabelle!$X378))</f>
        <v>0</v>
      </c>
    </row>
    <row r="379" spans="1:47" s="81" customFormat="1" ht="25" customHeight="1" x14ac:dyDescent="0.3">
      <c r="A379" s="89" t="str">
        <f t="shared" si="80"/>
        <v>0_359</v>
      </c>
      <c r="B379" s="78">
        <f t="shared" si="81"/>
        <v>0</v>
      </c>
      <c r="C379" s="78">
        <f>IF(EA_Tabelle!$B142="","",COUNTIF($B$20:B378,EA_Tabelle!$B142)+1)</f>
        <v>359</v>
      </c>
      <c r="D379" s="77">
        <f t="shared" si="82"/>
        <v>0</v>
      </c>
      <c r="E379" s="77" t="e">
        <f>INDEX(Lieferanten[L_ID],MATCH(EA_Tabelle!$M379,Lieferanten[Lieferantenbezeichnung],0))</f>
        <v>#N/A</v>
      </c>
      <c r="F379" s="79">
        <f t="shared" si="83"/>
        <v>0</v>
      </c>
      <c r="G379" s="79" t="str">
        <f>IF(EA_Tabelle!$L379="","",(INDEX(BT[Ressort],MATCH(EA_Tabelle!$L379,BT[Bedarfsträger],0))))</f>
        <v/>
      </c>
      <c r="H379" s="80" t="str">
        <f>IF(EA_Tabelle!$L379="","",(INDEX(BT[BT_ID],MATCH(EA_Tabelle!$L379,BT[Bedarfsträger],0))))</f>
        <v/>
      </c>
      <c r="I379" s="82">
        <f t="shared" si="84"/>
        <v>0</v>
      </c>
      <c r="J379" s="82">
        <f t="shared" si="85"/>
        <v>0</v>
      </c>
      <c r="K379" s="83">
        <f t="shared" si="86"/>
        <v>0</v>
      </c>
      <c r="L379" s="44"/>
      <c r="M379" s="46"/>
      <c r="N379" s="208"/>
      <c r="O379" s="44"/>
      <c r="P379" s="43"/>
      <c r="Q379" s="206"/>
      <c r="R379" s="44"/>
      <c r="S379" s="90"/>
      <c r="T379" s="46"/>
      <c r="U379" s="210"/>
      <c r="V379" s="43"/>
      <c r="W379" s="186">
        <f>IFERROR(U379*INDEX(Preisstufen[Netto],MATCH(EA_Tabelle!T379,Preisstufen[Preisstufe],0)),0)</f>
        <v>0</v>
      </c>
      <c r="X379" s="186">
        <f t="shared" si="91"/>
        <v>0</v>
      </c>
      <c r="Y379" s="47"/>
      <c r="Z379" s="211"/>
      <c r="AA379" s="212"/>
      <c r="AB379" s="193">
        <f t="shared" si="87"/>
        <v>0</v>
      </c>
      <c r="AC379" s="211">
        <f t="shared" si="88"/>
        <v>0</v>
      </c>
      <c r="AD379" s="88">
        <v>0.19</v>
      </c>
      <c r="AE379" s="195">
        <f t="shared" si="92"/>
        <v>0</v>
      </c>
      <c r="AF379" s="211">
        <f t="shared" si="93"/>
        <v>0</v>
      </c>
      <c r="AG379" s="50"/>
      <c r="AH379" s="43"/>
      <c r="AI379" s="46"/>
      <c r="AJ379" s="43"/>
      <c r="AK379" s="43"/>
      <c r="AL379" s="46"/>
      <c r="AM379" s="47"/>
      <c r="AN379" s="76">
        <f t="shared" si="89"/>
        <v>0</v>
      </c>
      <c r="AO379" s="76">
        <f t="shared" si="94"/>
        <v>0</v>
      </c>
      <c r="AP379" s="214"/>
      <c r="AQ379" s="76">
        <f t="shared" si="90"/>
        <v>0</v>
      </c>
      <c r="AR379" s="91">
        <f t="shared" si="95"/>
        <v>0</v>
      </c>
      <c r="AS379" s="184">
        <f>IF(EA_Tabelle!$AI379="Ja",EA_Tabelle!$AM379,IF(EA_Tabelle!$Y379&lt;&gt;"",EA_Tabelle!$Y379,EA_Tabelle!$U379))</f>
        <v>0</v>
      </c>
      <c r="AT379" s="76">
        <f>IF(EA_Tabelle!$AI379="Ja",EA_Tabelle!$AN379,IF(EA_Tabelle!$AC379&lt;&gt;0,EA_Tabelle!$AC379,EA_Tabelle!$W379))</f>
        <v>0</v>
      </c>
      <c r="AU379" s="91">
        <f>IF(EA_Tabelle!$AI379="Ja",EA_Tabelle!$AO379,IF(EA_Tabelle!$AF379&lt;&gt;0,EA_Tabelle!$AF379,EA_Tabelle!$X379))</f>
        <v>0</v>
      </c>
    </row>
    <row r="380" spans="1:47" s="81" customFormat="1" ht="25" customHeight="1" x14ac:dyDescent="0.3">
      <c r="A380" s="89" t="str">
        <f t="shared" si="80"/>
        <v>0_360</v>
      </c>
      <c r="B380" s="78">
        <f t="shared" si="81"/>
        <v>0</v>
      </c>
      <c r="C380" s="78">
        <f>IF(EA_Tabelle!$B143="","",COUNTIF($B$20:B379,EA_Tabelle!$B143)+1)</f>
        <v>360</v>
      </c>
      <c r="D380" s="77">
        <f t="shared" si="82"/>
        <v>0</v>
      </c>
      <c r="E380" s="77" t="e">
        <f>INDEX(Lieferanten[L_ID],MATCH(EA_Tabelle!$M380,Lieferanten[Lieferantenbezeichnung],0))</f>
        <v>#N/A</v>
      </c>
      <c r="F380" s="79">
        <f t="shared" si="83"/>
        <v>0</v>
      </c>
      <c r="G380" s="79" t="str">
        <f>IF(EA_Tabelle!$L380="","",(INDEX(BT[Ressort],MATCH(EA_Tabelle!$L380,BT[Bedarfsträger],0))))</f>
        <v/>
      </c>
      <c r="H380" s="80" t="str">
        <f>IF(EA_Tabelle!$L380="","",(INDEX(BT[BT_ID],MATCH(EA_Tabelle!$L380,BT[Bedarfsträger],0))))</f>
        <v/>
      </c>
      <c r="I380" s="82">
        <f t="shared" si="84"/>
        <v>0</v>
      </c>
      <c r="J380" s="82">
        <f t="shared" si="85"/>
        <v>0</v>
      </c>
      <c r="K380" s="83">
        <f t="shared" si="86"/>
        <v>0</v>
      </c>
      <c r="L380" s="44"/>
      <c r="M380" s="46"/>
      <c r="N380" s="208"/>
      <c r="O380" s="44"/>
      <c r="P380" s="43"/>
      <c r="Q380" s="206"/>
      <c r="R380" s="44"/>
      <c r="S380" s="90"/>
      <c r="T380" s="46"/>
      <c r="U380" s="210"/>
      <c r="V380" s="43"/>
      <c r="W380" s="186">
        <f>IFERROR(U380*INDEX(Preisstufen[Netto],MATCH(EA_Tabelle!T380,Preisstufen[Preisstufe],0)),0)</f>
        <v>0</v>
      </c>
      <c r="X380" s="186">
        <f t="shared" si="91"/>
        <v>0</v>
      </c>
      <c r="Y380" s="47"/>
      <c r="Z380" s="211"/>
      <c r="AA380" s="212"/>
      <c r="AB380" s="193">
        <f t="shared" si="87"/>
        <v>0</v>
      </c>
      <c r="AC380" s="211">
        <f t="shared" si="88"/>
        <v>0</v>
      </c>
      <c r="AD380" s="88">
        <v>0.19</v>
      </c>
      <c r="AE380" s="195">
        <f t="shared" si="92"/>
        <v>0</v>
      </c>
      <c r="AF380" s="211">
        <f t="shared" si="93"/>
        <v>0</v>
      </c>
      <c r="AG380" s="50"/>
      <c r="AH380" s="43"/>
      <c r="AI380" s="46"/>
      <c r="AJ380" s="43"/>
      <c r="AK380" s="43"/>
      <c r="AL380" s="46"/>
      <c r="AM380" s="47"/>
      <c r="AN380" s="76">
        <f t="shared" si="89"/>
        <v>0</v>
      </c>
      <c r="AO380" s="76">
        <f t="shared" si="94"/>
        <v>0</v>
      </c>
      <c r="AP380" s="214"/>
      <c r="AQ380" s="76">
        <f t="shared" si="90"/>
        <v>0</v>
      </c>
      <c r="AR380" s="91">
        <f t="shared" si="95"/>
        <v>0</v>
      </c>
      <c r="AS380" s="184">
        <f>IF(EA_Tabelle!$AI380="Ja",EA_Tabelle!$AM380,IF(EA_Tabelle!$Y380&lt;&gt;"",EA_Tabelle!$Y380,EA_Tabelle!$U380))</f>
        <v>0</v>
      </c>
      <c r="AT380" s="76">
        <f>IF(EA_Tabelle!$AI380="Ja",EA_Tabelle!$AN380,IF(EA_Tabelle!$AC380&lt;&gt;0,EA_Tabelle!$AC380,EA_Tabelle!$W380))</f>
        <v>0</v>
      </c>
      <c r="AU380" s="91">
        <f>IF(EA_Tabelle!$AI380="Ja",EA_Tabelle!$AO380,IF(EA_Tabelle!$AF380&lt;&gt;0,EA_Tabelle!$AF380,EA_Tabelle!$X380))</f>
        <v>0</v>
      </c>
    </row>
    <row r="381" spans="1:47" s="81" customFormat="1" ht="25" customHeight="1" x14ac:dyDescent="0.3">
      <c r="A381" s="89" t="str">
        <f t="shared" si="80"/>
        <v>0_361</v>
      </c>
      <c r="B381" s="78">
        <f t="shared" si="81"/>
        <v>0</v>
      </c>
      <c r="C381" s="78">
        <f>IF(EA_Tabelle!$B144="","",COUNTIF($B$20:B380,EA_Tabelle!$B144)+1)</f>
        <v>361</v>
      </c>
      <c r="D381" s="77">
        <f t="shared" si="82"/>
        <v>0</v>
      </c>
      <c r="E381" s="77" t="e">
        <f>INDEX(Lieferanten[L_ID],MATCH(EA_Tabelle!$M381,Lieferanten[Lieferantenbezeichnung],0))</f>
        <v>#N/A</v>
      </c>
      <c r="F381" s="79">
        <f t="shared" si="83"/>
        <v>0</v>
      </c>
      <c r="G381" s="79" t="str">
        <f>IF(EA_Tabelle!$L381="","",(INDEX(BT[Ressort],MATCH(EA_Tabelle!$L381,BT[Bedarfsträger],0))))</f>
        <v/>
      </c>
      <c r="H381" s="80" t="str">
        <f>IF(EA_Tabelle!$L381="","",(INDEX(BT[BT_ID],MATCH(EA_Tabelle!$L381,BT[Bedarfsträger],0))))</f>
        <v/>
      </c>
      <c r="I381" s="82">
        <f t="shared" si="84"/>
        <v>0</v>
      </c>
      <c r="J381" s="82">
        <f t="shared" si="85"/>
        <v>0</v>
      </c>
      <c r="K381" s="83">
        <f t="shared" si="86"/>
        <v>0</v>
      </c>
      <c r="L381" s="44"/>
      <c r="M381" s="46"/>
      <c r="N381" s="208"/>
      <c r="O381" s="44"/>
      <c r="P381" s="43"/>
      <c r="Q381" s="206"/>
      <c r="R381" s="44"/>
      <c r="S381" s="90"/>
      <c r="T381" s="46"/>
      <c r="U381" s="210"/>
      <c r="V381" s="43"/>
      <c r="W381" s="186">
        <f>IFERROR(U381*INDEX(Preisstufen[Netto],MATCH(EA_Tabelle!T381,Preisstufen[Preisstufe],0)),0)</f>
        <v>0</v>
      </c>
      <c r="X381" s="186">
        <f t="shared" si="91"/>
        <v>0</v>
      </c>
      <c r="Y381" s="47"/>
      <c r="Z381" s="211"/>
      <c r="AA381" s="212"/>
      <c r="AB381" s="193">
        <f t="shared" si="87"/>
        <v>0</v>
      </c>
      <c r="AC381" s="211">
        <f t="shared" si="88"/>
        <v>0</v>
      </c>
      <c r="AD381" s="88">
        <v>0.19</v>
      </c>
      <c r="AE381" s="195">
        <f t="shared" si="92"/>
        <v>0</v>
      </c>
      <c r="AF381" s="211">
        <f t="shared" si="93"/>
        <v>0</v>
      </c>
      <c r="AG381" s="50"/>
      <c r="AH381" s="43"/>
      <c r="AI381" s="46"/>
      <c r="AJ381" s="43"/>
      <c r="AK381" s="43"/>
      <c r="AL381" s="46"/>
      <c r="AM381" s="47"/>
      <c r="AN381" s="76">
        <f t="shared" si="89"/>
        <v>0</v>
      </c>
      <c r="AO381" s="76">
        <f t="shared" si="94"/>
        <v>0</v>
      </c>
      <c r="AP381" s="214"/>
      <c r="AQ381" s="76">
        <f t="shared" si="90"/>
        <v>0</v>
      </c>
      <c r="AR381" s="91">
        <f t="shared" si="95"/>
        <v>0</v>
      </c>
      <c r="AS381" s="184">
        <f>IF(EA_Tabelle!$AI381="Ja",EA_Tabelle!$AM381,IF(EA_Tabelle!$Y381&lt;&gt;"",EA_Tabelle!$Y381,EA_Tabelle!$U381))</f>
        <v>0</v>
      </c>
      <c r="AT381" s="76">
        <f>IF(EA_Tabelle!$AI381="Ja",EA_Tabelle!$AN381,IF(EA_Tabelle!$AC381&lt;&gt;0,EA_Tabelle!$AC381,EA_Tabelle!$W381))</f>
        <v>0</v>
      </c>
      <c r="AU381" s="91">
        <f>IF(EA_Tabelle!$AI381="Ja",EA_Tabelle!$AO381,IF(EA_Tabelle!$AF381&lt;&gt;0,EA_Tabelle!$AF381,EA_Tabelle!$X381))</f>
        <v>0</v>
      </c>
    </row>
    <row r="382" spans="1:47" s="81" customFormat="1" ht="25" customHeight="1" x14ac:dyDescent="0.3">
      <c r="A382" s="89" t="str">
        <f t="shared" si="80"/>
        <v>0_362</v>
      </c>
      <c r="B382" s="78">
        <f t="shared" si="81"/>
        <v>0</v>
      </c>
      <c r="C382" s="78">
        <f>IF(EA_Tabelle!$B145="","",COUNTIF($B$20:B381,EA_Tabelle!$B145)+1)</f>
        <v>362</v>
      </c>
      <c r="D382" s="77">
        <f t="shared" si="82"/>
        <v>0</v>
      </c>
      <c r="E382" s="77" t="e">
        <f>INDEX(Lieferanten[L_ID],MATCH(EA_Tabelle!$M382,Lieferanten[Lieferantenbezeichnung],0))</f>
        <v>#N/A</v>
      </c>
      <c r="F382" s="79">
        <f t="shared" si="83"/>
        <v>0</v>
      </c>
      <c r="G382" s="79" t="str">
        <f>IF(EA_Tabelle!$L382="","",(INDEX(BT[Ressort],MATCH(EA_Tabelle!$L382,BT[Bedarfsträger],0))))</f>
        <v/>
      </c>
      <c r="H382" s="80" t="str">
        <f>IF(EA_Tabelle!$L382="","",(INDEX(BT[BT_ID],MATCH(EA_Tabelle!$L382,BT[Bedarfsträger],0))))</f>
        <v/>
      </c>
      <c r="I382" s="82">
        <f t="shared" si="84"/>
        <v>0</v>
      </c>
      <c r="J382" s="82">
        <f t="shared" si="85"/>
        <v>0</v>
      </c>
      <c r="K382" s="83">
        <f t="shared" si="86"/>
        <v>0</v>
      </c>
      <c r="L382" s="44"/>
      <c r="M382" s="46"/>
      <c r="N382" s="208"/>
      <c r="O382" s="44"/>
      <c r="P382" s="43"/>
      <c r="Q382" s="206"/>
      <c r="R382" s="44"/>
      <c r="S382" s="90"/>
      <c r="T382" s="46"/>
      <c r="U382" s="210"/>
      <c r="V382" s="43"/>
      <c r="W382" s="186">
        <f>IFERROR(U382*INDEX(Preisstufen[Netto],MATCH(EA_Tabelle!T382,Preisstufen[Preisstufe],0)),0)</f>
        <v>0</v>
      </c>
      <c r="X382" s="186">
        <f t="shared" si="91"/>
        <v>0</v>
      </c>
      <c r="Y382" s="47"/>
      <c r="Z382" s="211"/>
      <c r="AA382" s="212"/>
      <c r="AB382" s="193">
        <f t="shared" si="87"/>
        <v>0</v>
      </c>
      <c r="AC382" s="211">
        <f t="shared" si="88"/>
        <v>0</v>
      </c>
      <c r="AD382" s="88">
        <v>0.19</v>
      </c>
      <c r="AE382" s="195">
        <f t="shared" si="92"/>
        <v>0</v>
      </c>
      <c r="AF382" s="211">
        <f t="shared" si="93"/>
        <v>0</v>
      </c>
      <c r="AG382" s="50"/>
      <c r="AH382" s="43"/>
      <c r="AI382" s="46"/>
      <c r="AJ382" s="43"/>
      <c r="AK382" s="43"/>
      <c r="AL382" s="46"/>
      <c r="AM382" s="47"/>
      <c r="AN382" s="76">
        <f t="shared" si="89"/>
        <v>0</v>
      </c>
      <c r="AO382" s="76">
        <f t="shared" si="94"/>
        <v>0</v>
      </c>
      <c r="AP382" s="214"/>
      <c r="AQ382" s="76">
        <f t="shared" si="90"/>
        <v>0</v>
      </c>
      <c r="AR382" s="91">
        <f t="shared" si="95"/>
        <v>0</v>
      </c>
      <c r="AS382" s="184">
        <f>IF(EA_Tabelle!$AI382="Ja",EA_Tabelle!$AM382,IF(EA_Tabelle!$Y382&lt;&gt;"",EA_Tabelle!$Y382,EA_Tabelle!$U382))</f>
        <v>0</v>
      </c>
      <c r="AT382" s="76">
        <f>IF(EA_Tabelle!$AI382="Ja",EA_Tabelle!$AN382,IF(EA_Tabelle!$AC382&lt;&gt;0,EA_Tabelle!$AC382,EA_Tabelle!$W382))</f>
        <v>0</v>
      </c>
      <c r="AU382" s="91">
        <f>IF(EA_Tabelle!$AI382="Ja",EA_Tabelle!$AO382,IF(EA_Tabelle!$AF382&lt;&gt;0,EA_Tabelle!$AF382,EA_Tabelle!$X382))</f>
        <v>0</v>
      </c>
    </row>
    <row r="383" spans="1:47" s="81" customFormat="1" ht="25" customHeight="1" x14ac:dyDescent="0.3">
      <c r="A383" s="89" t="str">
        <f t="shared" si="80"/>
        <v>0_363</v>
      </c>
      <c r="B383" s="78">
        <f t="shared" si="81"/>
        <v>0</v>
      </c>
      <c r="C383" s="78">
        <f>IF(EA_Tabelle!$B146="","",COUNTIF($B$20:B382,EA_Tabelle!$B146)+1)</f>
        <v>363</v>
      </c>
      <c r="D383" s="77">
        <f t="shared" si="82"/>
        <v>0</v>
      </c>
      <c r="E383" s="77" t="e">
        <f>INDEX(Lieferanten[L_ID],MATCH(EA_Tabelle!$M383,Lieferanten[Lieferantenbezeichnung],0))</f>
        <v>#N/A</v>
      </c>
      <c r="F383" s="79">
        <f t="shared" si="83"/>
        <v>0</v>
      </c>
      <c r="G383" s="79" t="str">
        <f>IF(EA_Tabelle!$L383="","",(INDEX(BT[Ressort],MATCH(EA_Tabelle!$L383,BT[Bedarfsträger],0))))</f>
        <v/>
      </c>
      <c r="H383" s="80" t="str">
        <f>IF(EA_Tabelle!$L383="","",(INDEX(BT[BT_ID],MATCH(EA_Tabelle!$L383,BT[Bedarfsträger],0))))</f>
        <v/>
      </c>
      <c r="I383" s="82">
        <f t="shared" si="84"/>
        <v>0</v>
      </c>
      <c r="J383" s="82">
        <f t="shared" si="85"/>
        <v>0</v>
      </c>
      <c r="K383" s="83">
        <f t="shared" si="86"/>
        <v>0</v>
      </c>
      <c r="L383" s="44"/>
      <c r="M383" s="46"/>
      <c r="N383" s="208"/>
      <c r="O383" s="44"/>
      <c r="P383" s="43"/>
      <c r="Q383" s="206"/>
      <c r="R383" s="44"/>
      <c r="S383" s="90"/>
      <c r="T383" s="46"/>
      <c r="U383" s="210"/>
      <c r="V383" s="43"/>
      <c r="W383" s="186">
        <f>IFERROR(U383*INDEX(Preisstufen[Netto],MATCH(EA_Tabelle!T383,Preisstufen[Preisstufe],0)),0)</f>
        <v>0</v>
      </c>
      <c r="X383" s="186">
        <f t="shared" si="91"/>
        <v>0</v>
      </c>
      <c r="Y383" s="47"/>
      <c r="Z383" s="211"/>
      <c r="AA383" s="212"/>
      <c r="AB383" s="193">
        <f t="shared" si="87"/>
        <v>0</v>
      </c>
      <c r="AC383" s="211">
        <f t="shared" si="88"/>
        <v>0</v>
      </c>
      <c r="AD383" s="88">
        <v>0.19</v>
      </c>
      <c r="AE383" s="195">
        <f t="shared" si="92"/>
        <v>0</v>
      </c>
      <c r="AF383" s="211">
        <f t="shared" si="93"/>
        <v>0</v>
      </c>
      <c r="AG383" s="50"/>
      <c r="AH383" s="43"/>
      <c r="AI383" s="46"/>
      <c r="AJ383" s="43"/>
      <c r="AK383" s="43"/>
      <c r="AL383" s="46"/>
      <c r="AM383" s="47"/>
      <c r="AN383" s="76">
        <f t="shared" si="89"/>
        <v>0</v>
      </c>
      <c r="AO383" s="76">
        <f t="shared" si="94"/>
        <v>0</v>
      </c>
      <c r="AP383" s="214"/>
      <c r="AQ383" s="76">
        <f t="shared" si="90"/>
        <v>0</v>
      </c>
      <c r="AR383" s="91">
        <f t="shared" si="95"/>
        <v>0</v>
      </c>
      <c r="AS383" s="184">
        <f>IF(EA_Tabelle!$AI383="Ja",EA_Tabelle!$AM383,IF(EA_Tabelle!$Y383&lt;&gt;"",EA_Tabelle!$Y383,EA_Tabelle!$U383))</f>
        <v>0</v>
      </c>
      <c r="AT383" s="76">
        <f>IF(EA_Tabelle!$AI383="Ja",EA_Tabelle!$AN383,IF(EA_Tabelle!$AC383&lt;&gt;0,EA_Tabelle!$AC383,EA_Tabelle!$W383))</f>
        <v>0</v>
      </c>
      <c r="AU383" s="91">
        <f>IF(EA_Tabelle!$AI383="Ja",EA_Tabelle!$AO383,IF(EA_Tabelle!$AF383&lt;&gt;0,EA_Tabelle!$AF383,EA_Tabelle!$X383))</f>
        <v>0</v>
      </c>
    </row>
    <row r="384" spans="1:47" s="81" customFormat="1" ht="25" customHeight="1" x14ac:dyDescent="0.3">
      <c r="A384" s="89" t="str">
        <f t="shared" si="80"/>
        <v>0_364</v>
      </c>
      <c r="B384" s="78">
        <f t="shared" si="81"/>
        <v>0</v>
      </c>
      <c r="C384" s="78">
        <f>IF(EA_Tabelle!$B147="","",COUNTIF($B$20:B383,EA_Tabelle!$B147)+1)</f>
        <v>364</v>
      </c>
      <c r="D384" s="77">
        <f t="shared" si="82"/>
        <v>0</v>
      </c>
      <c r="E384" s="77" t="e">
        <f>INDEX(Lieferanten[L_ID],MATCH(EA_Tabelle!$M384,Lieferanten[Lieferantenbezeichnung],0))</f>
        <v>#N/A</v>
      </c>
      <c r="F384" s="79">
        <f t="shared" si="83"/>
        <v>0</v>
      </c>
      <c r="G384" s="79" t="str">
        <f>IF(EA_Tabelle!$L384="","",(INDEX(BT[Ressort],MATCH(EA_Tabelle!$L384,BT[Bedarfsträger],0))))</f>
        <v/>
      </c>
      <c r="H384" s="80" t="str">
        <f>IF(EA_Tabelle!$L384="","",(INDEX(BT[BT_ID],MATCH(EA_Tabelle!$L384,BT[Bedarfsträger],0))))</f>
        <v/>
      </c>
      <c r="I384" s="82">
        <f t="shared" si="84"/>
        <v>0</v>
      </c>
      <c r="J384" s="82">
        <f t="shared" si="85"/>
        <v>0</v>
      </c>
      <c r="K384" s="83">
        <f t="shared" si="86"/>
        <v>0</v>
      </c>
      <c r="L384" s="44"/>
      <c r="M384" s="46"/>
      <c r="N384" s="208"/>
      <c r="O384" s="44"/>
      <c r="P384" s="43"/>
      <c r="Q384" s="206"/>
      <c r="R384" s="44"/>
      <c r="S384" s="90"/>
      <c r="T384" s="46"/>
      <c r="U384" s="210"/>
      <c r="V384" s="43"/>
      <c r="W384" s="186">
        <f>IFERROR(U384*INDEX(Preisstufen[Netto],MATCH(EA_Tabelle!T384,Preisstufen[Preisstufe],0)),0)</f>
        <v>0</v>
      </c>
      <c r="X384" s="186">
        <f t="shared" si="91"/>
        <v>0</v>
      </c>
      <c r="Y384" s="47"/>
      <c r="Z384" s="211"/>
      <c r="AA384" s="212"/>
      <c r="AB384" s="193">
        <f t="shared" si="87"/>
        <v>0</v>
      </c>
      <c r="AC384" s="211">
        <f t="shared" si="88"/>
        <v>0</v>
      </c>
      <c r="AD384" s="88">
        <v>0.19</v>
      </c>
      <c r="AE384" s="195">
        <f t="shared" si="92"/>
        <v>0</v>
      </c>
      <c r="AF384" s="211">
        <f t="shared" si="93"/>
        <v>0</v>
      </c>
      <c r="AG384" s="50"/>
      <c r="AH384" s="43"/>
      <c r="AI384" s="46"/>
      <c r="AJ384" s="43"/>
      <c r="AK384" s="43"/>
      <c r="AL384" s="46"/>
      <c r="AM384" s="47"/>
      <c r="AN384" s="76">
        <f t="shared" si="89"/>
        <v>0</v>
      </c>
      <c r="AO384" s="76">
        <f t="shared" si="94"/>
        <v>0</v>
      </c>
      <c r="AP384" s="214"/>
      <c r="AQ384" s="76">
        <f t="shared" si="90"/>
        <v>0</v>
      </c>
      <c r="AR384" s="91">
        <f t="shared" si="95"/>
        <v>0</v>
      </c>
      <c r="AS384" s="184">
        <f>IF(EA_Tabelle!$AI384="Ja",EA_Tabelle!$AM384,IF(EA_Tabelle!$Y384&lt;&gt;"",EA_Tabelle!$Y384,EA_Tabelle!$U384))</f>
        <v>0</v>
      </c>
      <c r="AT384" s="76">
        <f>IF(EA_Tabelle!$AI384="Ja",EA_Tabelle!$AN384,IF(EA_Tabelle!$AC384&lt;&gt;0,EA_Tabelle!$AC384,EA_Tabelle!$W384))</f>
        <v>0</v>
      </c>
      <c r="AU384" s="91">
        <f>IF(EA_Tabelle!$AI384="Ja",EA_Tabelle!$AO384,IF(EA_Tabelle!$AF384&lt;&gt;0,EA_Tabelle!$AF384,EA_Tabelle!$X384))</f>
        <v>0</v>
      </c>
    </row>
    <row r="385" spans="1:47" s="81" customFormat="1" ht="25" customHeight="1" x14ac:dyDescent="0.3">
      <c r="A385" s="89" t="str">
        <f t="shared" si="80"/>
        <v>0_365</v>
      </c>
      <c r="B385" s="78">
        <f t="shared" si="81"/>
        <v>0</v>
      </c>
      <c r="C385" s="78">
        <f>IF(EA_Tabelle!$B148="","",COUNTIF($B$20:B384,EA_Tabelle!$B148)+1)</f>
        <v>365</v>
      </c>
      <c r="D385" s="77">
        <f t="shared" si="82"/>
        <v>0</v>
      </c>
      <c r="E385" s="77" t="e">
        <f>INDEX(Lieferanten[L_ID],MATCH(EA_Tabelle!$M385,Lieferanten[Lieferantenbezeichnung],0))</f>
        <v>#N/A</v>
      </c>
      <c r="F385" s="79">
        <f t="shared" si="83"/>
        <v>0</v>
      </c>
      <c r="G385" s="79" t="str">
        <f>IF(EA_Tabelle!$L385="","",(INDEX(BT[Ressort],MATCH(EA_Tabelle!$L385,BT[Bedarfsträger],0))))</f>
        <v/>
      </c>
      <c r="H385" s="80" t="str">
        <f>IF(EA_Tabelle!$L385="","",(INDEX(BT[BT_ID],MATCH(EA_Tabelle!$L385,BT[Bedarfsträger],0))))</f>
        <v/>
      </c>
      <c r="I385" s="82">
        <f t="shared" si="84"/>
        <v>0</v>
      </c>
      <c r="J385" s="82">
        <f t="shared" si="85"/>
        <v>0</v>
      </c>
      <c r="K385" s="83">
        <f t="shared" si="86"/>
        <v>0</v>
      </c>
      <c r="L385" s="44"/>
      <c r="M385" s="46"/>
      <c r="N385" s="208"/>
      <c r="O385" s="44"/>
      <c r="P385" s="43"/>
      <c r="Q385" s="206"/>
      <c r="R385" s="44"/>
      <c r="S385" s="90"/>
      <c r="T385" s="46"/>
      <c r="U385" s="210"/>
      <c r="V385" s="43"/>
      <c r="W385" s="186">
        <f>IFERROR(U385*INDEX(Preisstufen[Netto],MATCH(EA_Tabelle!T385,Preisstufen[Preisstufe],0)),0)</f>
        <v>0</v>
      </c>
      <c r="X385" s="186">
        <f t="shared" si="91"/>
        <v>0</v>
      </c>
      <c r="Y385" s="47"/>
      <c r="Z385" s="211"/>
      <c r="AA385" s="212"/>
      <c r="AB385" s="193">
        <f t="shared" si="87"/>
        <v>0</v>
      </c>
      <c r="AC385" s="211">
        <f t="shared" si="88"/>
        <v>0</v>
      </c>
      <c r="AD385" s="88">
        <v>0.19</v>
      </c>
      <c r="AE385" s="195">
        <f t="shared" si="92"/>
        <v>0</v>
      </c>
      <c r="AF385" s="211">
        <f t="shared" si="93"/>
        <v>0</v>
      </c>
      <c r="AG385" s="50"/>
      <c r="AH385" s="43"/>
      <c r="AI385" s="46"/>
      <c r="AJ385" s="43"/>
      <c r="AK385" s="43"/>
      <c r="AL385" s="46"/>
      <c r="AM385" s="47"/>
      <c r="AN385" s="76">
        <f t="shared" si="89"/>
        <v>0</v>
      </c>
      <c r="AO385" s="76">
        <f t="shared" si="94"/>
        <v>0</v>
      </c>
      <c r="AP385" s="214"/>
      <c r="AQ385" s="76">
        <f t="shared" si="90"/>
        <v>0</v>
      </c>
      <c r="AR385" s="91">
        <f t="shared" si="95"/>
        <v>0</v>
      </c>
      <c r="AS385" s="184">
        <f>IF(EA_Tabelle!$AI385="Ja",EA_Tabelle!$AM385,IF(EA_Tabelle!$Y385&lt;&gt;"",EA_Tabelle!$Y385,EA_Tabelle!$U385))</f>
        <v>0</v>
      </c>
      <c r="AT385" s="76">
        <f>IF(EA_Tabelle!$AI385="Ja",EA_Tabelle!$AN385,IF(EA_Tabelle!$AC385&lt;&gt;0,EA_Tabelle!$AC385,EA_Tabelle!$W385))</f>
        <v>0</v>
      </c>
      <c r="AU385" s="91">
        <f>IF(EA_Tabelle!$AI385="Ja",EA_Tabelle!$AO385,IF(EA_Tabelle!$AF385&lt;&gt;0,EA_Tabelle!$AF385,EA_Tabelle!$X385))</f>
        <v>0</v>
      </c>
    </row>
    <row r="386" spans="1:47" s="81" customFormat="1" ht="25" customHeight="1" x14ac:dyDescent="0.3">
      <c r="A386" s="89" t="str">
        <f t="shared" si="80"/>
        <v>0_366</v>
      </c>
      <c r="B386" s="78">
        <f t="shared" si="81"/>
        <v>0</v>
      </c>
      <c r="C386" s="78">
        <f>IF(EA_Tabelle!$B149="","",COUNTIF($B$20:B385,EA_Tabelle!$B149)+1)</f>
        <v>366</v>
      </c>
      <c r="D386" s="77">
        <f t="shared" si="82"/>
        <v>0</v>
      </c>
      <c r="E386" s="77" t="e">
        <f>INDEX(Lieferanten[L_ID],MATCH(EA_Tabelle!$M386,Lieferanten[Lieferantenbezeichnung],0))</f>
        <v>#N/A</v>
      </c>
      <c r="F386" s="79">
        <f t="shared" si="83"/>
        <v>0</v>
      </c>
      <c r="G386" s="79" t="str">
        <f>IF(EA_Tabelle!$L386="","",(INDEX(BT[Ressort],MATCH(EA_Tabelle!$L386,BT[Bedarfsträger],0))))</f>
        <v/>
      </c>
      <c r="H386" s="80" t="str">
        <f>IF(EA_Tabelle!$L386="","",(INDEX(BT[BT_ID],MATCH(EA_Tabelle!$L386,BT[Bedarfsträger],0))))</f>
        <v/>
      </c>
      <c r="I386" s="82">
        <f t="shared" si="84"/>
        <v>0</v>
      </c>
      <c r="J386" s="82">
        <f t="shared" si="85"/>
        <v>0</v>
      </c>
      <c r="K386" s="83">
        <f t="shared" si="86"/>
        <v>0</v>
      </c>
      <c r="L386" s="44"/>
      <c r="M386" s="46"/>
      <c r="N386" s="208"/>
      <c r="O386" s="44"/>
      <c r="P386" s="43"/>
      <c r="Q386" s="206"/>
      <c r="R386" s="44"/>
      <c r="S386" s="90"/>
      <c r="T386" s="46"/>
      <c r="U386" s="210"/>
      <c r="V386" s="43"/>
      <c r="W386" s="186">
        <f>IFERROR(U386*INDEX(Preisstufen[Netto],MATCH(EA_Tabelle!T386,Preisstufen[Preisstufe],0)),0)</f>
        <v>0</v>
      </c>
      <c r="X386" s="186">
        <f t="shared" si="91"/>
        <v>0</v>
      </c>
      <c r="Y386" s="47"/>
      <c r="Z386" s="211"/>
      <c r="AA386" s="212"/>
      <c r="AB386" s="193">
        <f t="shared" si="87"/>
        <v>0</v>
      </c>
      <c r="AC386" s="211">
        <f t="shared" si="88"/>
        <v>0</v>
      </c>
      <c r="AD386" s="88">
        <v>0.19</v>
      </c>
      <c r="AE386" s="195">
        <f t="shared" si="92"/>
        <v>0</v>
      </c>
      <c r="AF386" s="211">
        <f t="shared" si="93"/>
        <v>0</v>
      </c>
      <c r="AG386" s="50"/>
      <c r="AH386" s="43"/>
      <c r="AI386" s="46"/>
      <c r="AJ386" s="43"/>
      <c r="AK386" s="43"/>
      <c r="AL386" s="46"/>
      <c r="AM386" s="47"/>
      <c r="AN386" s="76">
        <f t="shared" si="89"/>
        <v>0</v>
      </c>
      <c r="AO386" s="76">
        <f t="shared" si="94"/>
        <v>0</v>
      </c>
      <c r="AP386" s="214"/>
      <c r="AQ386" s="76">
        <f t="shared" si="90"/>
        <v>0</v>
      </c>
      <c r="AR386" s="91">
        <f t="shared" si="95"/>
        <v>0</v>
      </c>
      <c r="AS386" s="184">
        <f>IF(EA_Tabelle!$AI386="Ja",EA_Tabelle!$AM386,IF(EA_Tabelle!$Y386&lt;&gt;"",EA_Tabelle!$Y386,EA_Tabelle!$U386))</f>
        <v>0</v>
      </c>
      <c r="AT386" s="76">
        <f>IF(EA_Tabelle!$AI386="Ja",EA_Tabelle!$AN386,IF(EA_Tabelle!$AC386&lt;&gt;0,EA_Tabelle!$AC386,EA_Tabelle!$W386))</f>
        <v>0</v>
      </c>
      <c r="AU386" s="91">
        <f>IF(EA_Tabelle!$AI386="Ja",EA_Tabelle!$AO386,IF(EA_Tabelle!$AF386&lt;&gt;0,EA_Tabelle!$AF386,EA_Tabelle!$X386))</f>
        <v>0</v>
      </c>
    </row>
    <row r="387" spans="1:47" s="81" customFormat="1" ht="25" customHeight="1" x14ac:dyDescent="0.3">
      <c r="A387" s="89" t="str">
        <f t="shared" si="80"/>
        <v>0_367</v>
      </c>
      <c r="B387" s="78">
        <f t="shared" si="81"/>
        <v>0</v>
      </c>
      <c r="C387" s="78">
        <f>IF(EA_Tabelle!$B150="","",COUNTIF($B$20:B386,EA_Tabelle!$B150)+1)</f>
        <v>367</v>
      </c>
      <c r="D387" s="77">
        <f t="shared" si="82"/>
        <v>0</v>
      </c>
      <c r="E387" s="77" t="e">
        <f>INDEX(Lieferanten[L_ID],MATCH(EA_Tabelle!$M387,Lieferanten[Lieferantenbezeichnung],0))</f>
        <v>#N/A</v>
      </c>
      <c r="F387" s="79">
        <f t="shared" si="83"/>
        <v>0</v>
      </c>
      <c r="G387" s="79" t="str">
        <f>IF(EA_Tabelle!$L387="","",(INDEX(BT[Ressort],MATCH(EA_Tabelle!$L387,BT[Bedarfsträger],0))))</f>
        <v/>
      </c>
      <c r="H387" s="80" t="str">
        <f>IF(EA_Tabelle!$L387="","",(INDEX(BT[BT_ID],MATCH(EA_Tabelle!$L387,BT[Bedarfsträger],0))))</f>
        <v/>
      </c>
      <c r="I387" s="82">
        <f t="shared" si="84"/>
        <v>0</v>
      </c>
      <c r="J387" s="82">
        <f t="shared" si="85"/>
        <v>0</v>
      </c>
      <c r="K387" s="83">
        <f t="shared" si="86"/>
        <v>0</v>
      </c>
      <c r="L387" s="44"/>
      <c r="M387" s="46"/>
      <c r="N387" s="208"/>
      <c r="O387" s="44"/>
      <c r="P387" s="43"/>
      <c r="Q387" s="206"/>
      <c r="R387" s="44"/>
      <c r="S387" s="90"/>
      <c r="T387" s="46"/>
      <c r="U387" s="210"/>
      <c r="V387" s="43"/>
      <c r="W387" s="186">
        <f>IFERROR(U387*INDEX(Preisstufen[Netto],MATCH(EA_Tabelle!T387,Preisstufen[Preisstufe],0)),0)</f>
        <v>0</v>
      </c>
      <c r="X387" s="186">
        <f t="shared" si="91"/>
        <v>0</v>
      </c>
      <c r="Y387" s="47"/>
      <c r="Z387" s="211"/>
      <c r="AA387" s="212"/>
      <c r="AB387" s="193">
        <f t="shared" si="87"/>
        <v>0</v>
      </c>
      <c r="AC387" s="211">
        <f t="shared" si="88"/>
        <v>0</v>
      </c>
      <c r="AD387" s="88">
        <v>0.19</v>
      </c>
      <c r="AE387" s="195">
        <f t="shared" si="92"/>
        <v>0</v>
      </c>
      <c r="AF387" s="211">
        <f t="shared" si="93"/>
        <v>0</v>
      </c>
      <c r="AG387" s="50"/>
      <c r="AH387" s="43"/>
      <c r="AI387" s="46"/>
      <c r="AJ387" s="43"/>
      <c r="AK387" s="43"/>
      <c r="AL387" s="46"/>
      <c r="AM387" s="47"/>
      <c r="AN387" s="76">
        <f t="shared" si="89"/>
        <v>0</v>
      </c>
      <c r="AO387" s="76">
        <f t="shared" si="94"/>
        <v>0</v>
      </c>
      <c r="AP387" s="214"/>
      <c r="AQ387" s="76">
        <f t="shared" si="90"/>
        <v>0</v>
      </c>
      <c r="AR387" s="91">
        <f t="shared" si="95"/>
        <v>0</v>
      </c>
      <c r="AS387" s="184">
        <f>IF(EA_Tabelle!$AI387="Ja",EA_Tabelle!$AM387,IF(EA_Tabelle!$Y387&lt;&gt;"",EA_Tabelle!$Y387,EA_Tabelle!$U387))</f>
        <v>0</v>
      </c>
      <c r="AT387" s="76">
        <f>IF(EA_Tabelle!$AI387="Ja",EA_Tabelle!$AN387,IF(EA_Tabelle!$AC387&lt;&gt;0,EA_Tabelle!$AC387,EA_Tabelle!$W387))</f>
        <v>0</v>
      </c>
      <c r="AU387" s="91">
        <f>IF(EA_Tabelle!$AI387="Ja",EA_Tabelle!$AO387,IF(EA_Tabelle!$AF387&lt;&gt;0,EA_Tabelle!$AF387,EA_Tabelle!$X387))</f>
        <v>0</v>
      </c>
    </row>
    <row r="388" spans="1:47" s="81" customFormat="1" ht="25" customHeight="1" x14ac:dyDescent="0.3">
      <c r="A388" s="89" t="str">
        <f t="shared" si="80"/>
        <v>0_368</v>
      </c>
      <c r="B388" s="78">
        <f t="shared" si="81"/>
        <v>0</v>
      </c>
      <c r="C388" s="78">
        <f>IF(EA_Tabelle!$B151="","",COUNTIF($B$20:B387,EA_Tabelle!$B151)+1)</f>
        <v>368</v>
      </c>
      <c r="D388" s="77">
        <f t="shared" si="82"/>
        <v>0</v>
      </c>
      <c r="E388" s="77" t="e">
        <f>INDEX(Lieferanten[L_ID],MATCH(EA_Tabelle!$M388,Lieferanten[Lieferantenbezeichnung],0))</f>
        <v>#N/A</v>
      </c>
      <c r="F388" s="79">
        <f t="shared" si="83"/>
        <v>0</v>
      </c>
      <c r="G388" s="79" t="str">
        <f>IF(EA_Tabelle!$L388="","",(INDEX(BT[Ressort],MATCH(EA_Tabelle!$L388,BT[Bedarfsträger],0))))</f>
        <v/>
      </c>
      <c r="H388" s="80" t="str">
        <f>IF(EA_Tabelle!$L388="","",(INDEX(BT[BT_ID],MATCH(EA_Tabelle!$L388,BT[Bedarfsträger],0))))</f>
        <v/>
      </c>
      <c r="I388" s="82">
        <f t="shared" si="84"/>
        <v>0</v>
      </c>
      <c r="J388" s="82">
        <f t="shared" si="85"/>
        <v>0</v>
      </c>
      <c r="K388" s="83">
        <f t="shared" si="86"/>
        <v>0</v>
      </c>
      <c r="L388" s="44"/>
      <c r="M388" s="46"/>
      <c r="N388" s="208"/>
      <c r="O388" s="44"/>
      <c r="P388" s="43"/>
      <c r="Q388" s="206"/>
      <c r="R388" s="44"/>
      <c r="S388" s="90"/>
      <c r="T388" s="46"/>
      <c r="U388" s="210"/>
      <c r="V388" s="43"/>
      <c r="W388" s="186">
        <f>IFERROR(U388*INDEX(Preisstufen[Netto],MATCH(EA_Tabelle!T388,Preisstufen[Preisstufe],0)),0)</f>
        <v>0</v>
      </c>
      <c r="X388" s="186">
        <f t="shared" si="91"/>
        <v>0</v>
      </c>
      <c r="Y388" s="47"/>
      <c r="Z388" s="211"/>
      <c r="AA388" s="212"/>
      <c r="AB388" s="193">
        <f t="shared" si="87"/>
        <v>0</v>
      </c>
      <c r="AC388" s="211">
        <f t="shared" si="88"/>
        <v>0</v>
      </c>
      <c r="AD388" s="88">
        <v>0.19</v>
      </c>
      <c r="AE388" s="195">
        <f t="shared" si="92"/>
        <v>0</v>
      </c>
      <c r="AF388" s="211">
        <f t="shared" si="93"/>
        <v>0</v>
      </c>
      <c r="AG388" s="50"/>
      <c r="AH388" s="43"/>
      <c r="AI388" s="46"/>
      <c r="AJ388" s="43"/>
      <c r="AK388" s="43"/>
      <c r="AL388" s="46"/>
      <c r="AM388" s="47"/>
      <c r="AN388" s="76">
        <f t="shared" si="89"/>
        <v>0</v>
      </c>
      <c r="AO388" s="76">
        <f t="shared" si="94"/>
        <v>0</v>
      </c>
      <c r="AP388" s="214"/>
      <c r="AQ388" s="76">
        <f t="shared" si="90"/>
        <v>0</v>
      </c>
      <c r="AR388" s="91">
        <f t="shared" si="95"/>
        <v>0</v>
      </c>
      <c r="AS388" s="184">
        <f>IF(EA_Tabelle!$AI388="Ja",EA_Tabelle!$AM388,IF(EA_Tabelle!$Y388&lt;&gt;"",EA_Tabelle!$Y388,EA_Tabelle!$U388))</f>
        <v>0</v>
      </c>
      <c r="AT388" s="76">
        <f>IF(EA_Tabelle!$AI388="Ja",EA_Tabelle!$AN388,IF(EA_Tabelle!$AC388&lt;&gt;0,EA_Tabelle!$AC388,EA_Tabelle!$W388))</f>
        <v>0</v>
      </c>
      <c r="AU388" s="91">
        <f>IF(EA_Tabelle!$AI388="Ja",EA_Tabelle!$AO388,IF(EA_Tabelle!$AF388&lt;&gt;0,EA_Tabelle!$AF388,EA_Tabelle!$X388))</f>
        <v>0</v>
      </c>
    </row>
    <row r="389" spans="1:47" s="81" customFormat="1" ht="25" customHeight="1" x14ac:dyDescent="0.3">
      <c r="A389" s="89" t="str">
        <f t="shared" si="80"/>
        <v>0_369</v>
      </c>
      <c r="B389" s="78">
        <f t="shared" si="81"/>
        <v>0</v>
      </c>
      <c r="C389" s="78">
        <f>IF(EA_Tabelle!$B152="","",COUNTIF($B$20:B388,EA_Tabelle!$B152)+1)</f>
        <v>369</v>
      </c>
      <c r="D389" s="77">
        <f t="shared" si="82"/>
        <v>0</v>
      </c>
      <c r="E389" s="77" t="e">
        <f>INDEX(Lieferanten[L_ID],MATCH(EA_Tabelle!$M389,Lieferanten[Lieferantenbezeichnung],0))</f>
        <v>#N/A</v>
      </c>
      <c r="F389" s="79">
        <f t="shared" si="83"/>
        <v>0</v>
      </c>
      <c r="G389" s="79" t="str">
        <f>IF(EA_Tabelle!$L389="","",(INDEX(BT[Ressort],MATCH(EA_Tabelle!$L389,BT[Bedarfsträger],0))))</f>
        <v/>
      </c>
      <c r="H389" s="80" t="str">
        <f>IF(EA_Tabelle!$L389="","",(INDEX(BT[BT_ID],MATCH(EA_Tabelle!$L389,BT[Bedarfsträger],0))))</f>
        <v/>
      </c>
      <c r="I389" s="82">
        <f t="shared" si="84"/>
        <v>0</v>
      </c>
      <c r="J389" s="82">
        <f t="shared" si="85"/>
        <v>0</v>
      </c>
      <c r="K389" s="83">
        <f t="shared" si="86"/>
        <v>0</v>
      </c>
      <c r="L389" s="44"/>
      <c r="M389" s="46"/>
      <c r="N389" s="208"/>
      <c r="O389" s="44"/>
      <c r="P389" s="43"/>
      <c r="Q389" s="206"/>
      <c r="R389" s="44"/>
      <c r="S389" s="90"/>
      <c r="T389" s="46"/>
      <c r="U389" s="210"/>
      <c r="V389" s="43"/>
      <c r="W389" s="186">
        <f>IFERROR(U389*INDEX(Preisstufen[Netto],MATCH(EA_Tabelle!T389,Preisstufen[Preisstufe],0)),0)</f>
        <v>0</v>
      </c>
      <c r="X389" s="186">
        <f t="shared" si="91"/>
        <v>0</v>
      </c>
      <c r="Y389" s="47"/>
      <c r="Z389" s="211"/>
      <c r="AA389" s="212"/>
      <c r="AB389" s="193">
        <f t="shared" si="87"/>
        <v>0</v>
      </c>
      <c r="AC389" s="211">
        <f t="shared" si="88"/>
        <v>0</v>
      </c>
      <c r="AD389" s="88">
        <v>0.19</v>
      </c>
      <c r="AE389" s="195">
        <f t="shared" si="92"/>
        <v>0</v>
      </c>
      <c r="AF389" s="211">
        <f t="shared" si="93"/>
        <v>0</v>
      </c>
      <c r="AG389" s="50"/>
      <c r="AH389" s="43"/>
      <c r="AI389" s="46"/>
      <c r="AJ389" s="43"/>
      <c r="AK389" s="43"/>
      <c r="AL389" s="46"/>
      <c r="AM389" s="47"/>
      <c r="AN389" s="76">
        <f t="shared" si="89"/>
        <v>0</v>
      </c>
      <c r="AO389" s="76">
        <f t="shared" si="94"/>
        <v>0</v>
      </c>
      <c r="AP389" s="214"/>
      <c r="AQ389" s="76">
        <f t="shared" si="90"/>
        <v>0</v>
      </c>
      <c r="AR389" s="91">
        <f t="shared" si="95"/>
        <v>0</v>
      </c>
      <c r="AS389" s="184">
        <f>IF(EA_Tabelle!$AI389="Ja",EA_Tabelle!$AM389,IF(EA_Tabelle!$Y389&lt;&gt;"",EA_Tabelle!$Y389,EA_Tabelle!$U389))</f>
        <v>0</v>
      </c>
      <c r="AT389" s="76">
        <f>IF(EA_Tabelle!$AI389="Ja",EA_Tabelle!$AN389,IF(EA_Tabelle!$AC389&lt;&gt;0,EA_Tabelle!$AC389,EA_Tabelle!$W389))</f>
        <v>0</v>
      </c>
      <c r="AU389" s="91">
        <f>IF(EA_Tabelle!$AI389="Ja",EA_Tabelle!$AO389,IF(EA_Tabelle!$AF389&lt;&gt;0,EA_Tabelle!$AF389,EA_Tabelle!$X389))</f>
        <v>0</v>
      </c>
    </row>
    <row r="390" spans="1:47" s="81" customFormat="1" ht="25" customHeight="1" x14ac:dyDescent="0.3">
      <c r="A390" s="89" t="str">
        <f t="shared" si="80"/>
        <v>0_370</v>
      </c>
      <c r="B390" s="78">
        <f t="shared" si="81"/>
        <v>0</v>
      </c>
      <c r="C390" s="78">
        <f>IF(EA_Tabelle!$B153="","",COUNTIF($B$20:B389,EA_Tabelle!$B153)+1)</f>
        <v>370</v>
      </c>
      <c r="D390" s="77">
        <f t="shared" si="82"/>
        <v>0</v>
      </c>
      <c r="E390" s="77" t="e">
        <f>INDEX(Lieferanten[L_ID],MATCH(EA_Tabelle!$M390,Lieferanten[Lieferantenbezeichnung],0))</f>
        <v>#N/A</v>
      </c>
      <c r="F390" s="79">
        <f t="shared" si="83"/>
        <v>0</v>
      </c>
      <c r="G390" s="79" t="str">
        <f>IF(EA_Tabelle!$L390="","",(INDEX(BT[Ressort],MATCH(EA_Tabelle!$L390,BT[Bedarfsträger],0))))</f>
        <v/>
      </c>
      <c r="H390" s="80" t="str">
        <f>IF(EA_Tabelle!$L390="","",(INDEX(BT[BT_ID],MATCH(EA_Tabelle!$L390,BT[Bedarfsträger],0))))</f>
        <v/>
      </c>
      <c r="I390" s="82">
        <f t="shared" si="84"/>
        <v>0</v>
      </c>
      <c r="J390" s="82">
        <f t="shared" si="85"/>
        <v>0</v>
      </c>
      <c r="K390" s="83">
        <f t="shared" si="86"/>
        <v>0</v>
      </c>
      <c r="L390" s="44"/>
      <c r="M390" s="46"/>
      <c r="N390" s="208"/>
      <c r="O390" s="44"/>
      <c r="P390" s="43"/>
      <c r="Q390" s="206"/>
      <c r="R390" s="44"/>
      <c r="S390" s="90"/>
      <c r="T390" s="46"/>
      <c r="U390" s="210"/>
      <c r="V390" s="43"/>
      <c r="W390" s="186">
        <f>IFERROR(U390*INDEX(Preisstufen[Netto],MATCH(EA_Tabelle!T390,Preisstufen[Preisstufe],0)),0)</f>
        <v>0</v>
      </c>
      <c r="X390" s="186">
        <f t="shared" si="91"/>
        <v>0</v>
      </c>
      <c r="Y390" s="47"/>
      <c r="Z390" s="211"/>
      <c r="AA390" s="212"/>
      <c r="AB390" s="193">
        <f t="shared" si="87"/>
        <v>0</v>
      </c>
      <c r="AC390" s="211">
        <f t="shared" si="88"/>
        <v>0</v>
      </c>
      <c r="AD390" s="88">
        <v>0.19</v>
      </c>
      <c r="AE390" s="195">
        <f t="shared" si="92"/>
        <v>0</v>
      </c>
      <c r="AF390" s="211">
        <f t="shared" si="93"/>
        <v>0</v>
      </c>
      <c r="AG390" s="50"/>
      <c r="AH390" s="43"/>
      <c r="AI390" s="46"/>
      <c r="AJ390" s="43"/>
      <c r="AK390" s="43"/>
      <c r="AL390" s="46"/>
      <c r="AM390" s="47"/>
      <c r="AN390" s="76">
        <f t="shared" si="89"/>
        <v>0</v>
      </c>
      <c r="AO390" s="76">
        <f t="shared" si="94"/>
        <v>0</v>
      </c>
      <c r="AP390" s="214"/>
      <c r="AQ390" s="76">
        <f t="shared" si="90"/>
        <v>0</v>
      </c>
      <c r="AR390" s="91">
        <f t="shared" si="95"/>
        <v>0</v>
      </c>
      <c r="AS390" s="184">
        <f>IF(EA_Tabelle!$AI390="Ja",EA_Tabelle!$AM390,IF(EA_Tabelle!$Y390&lt;&gt;"",EA_Tabelle!$Y390,EA_Tabelle!$U390))</f>
        <v>0</v>
      </c>
      <c r="AT390" s="76">
        <f>IF(EA_Tabelle!$AI390="Ja",EA_Tabelle!$AN390,IF(EA_Tabelle!$AC390&lt;&gt;0,EA_Tabelle!$AC390,EA_Tabelle!$W390))</f>
        <v>0</v>
      </c>
      <c r="AU390" s="91">
        <f>IF(EA_Tabelle!$AI390="Ja",EA_Tabelle!$AO390,IF(EA_Tabelle!$AF390&lt;&gt;0,EA_Tabelle!$AF390,EA_Tabelle!$X390))</f>
        <v>0</v>
      </c>
    </row>
    <row r="391" spans="1:47" s="81" customFormat="1" ht="25" customHeight="1" x14ac:dyDescent="0.3">
      <c r="A391" s="89" t="str">
        <f t="shared" si="80"/>
        <v>0_371</v>
      </c>
      <c r="B391" s="78">
        <f t="shared" si="81"/>
        <v>0</v>
      </c>
      <c r="C391" s="78">
        <f>IF(EA_Tabelle!$B154="","",COUNTIF($B$20:B390,EA_Tabelle!$B154)+1)</f>
        <v>371</v>
      </c>
      <c r="D391" s="77">
        <f t="shared" si="82"/>
        <v>0</v>
      </c>
      <c r="E391" s="77" t="e">
        <f>INDEX(Lieferanten[L_ID],MATCH(EA_Tabelle!$M391,Lieferanten[Lieferantenbezeichnung],0))</f>
        <v>#N/A</v>
      </c>
      <c r="F391" s="79">
        <f t="shared" si="83"/>
        <v>0</v>
      </c>
      <c r="G391" s="79" t="str">
        <f>IF(EA_Tabelle!$L391="","",(INDEX(BT[Ressort],MATCH(EA_Tabelle!$L391,BT[Bedarfsträger],0))))</f>
        <v/>
      </c>
      <c r="H391" s="80" t="str">
        <f>IF(EA_Tabelle!$L391="","",(INDEX(BT[BT_ID],MATCH(EA_Tabelle!$L391,BT[Bedarfsträger],0))))</f>
        <v/>
      </c>
      <c r="I391" s="82">
        <f t="shared" si="84"/>
        <v>0</v>
      </c>
      <c r="J391" s="82">
        <f t="shared" si="85"/>
        <v>0</v>
      </c>
      <c r="K391" s="83">
        <f t="shared" si="86"/>
        <v>0</v>
      </c>
      <c r="L391" s="44"/>
      <c r="M391" s="46"/>
      <c r="N391" s="208"/>
      <c r="O391" s="44"/>
      <c r="P391" s="43"/>
      <c r="Q391" s="206"/>
      <c r="R391" s="44"/>
      <c r="S391" s="90"/>
      <c r="T391" s="46"/>
      <c r="U391" s="210"/>
      <c r="V391" s="43"/>
      <c r="W391" s="186">
        <f>IFERROR(U391*INDEX(Preisstufen[Netto],MATCH(EA_Tabelle!T391,Preisstufen[Preisstufe],0)),0)</f>
        <v>0</v>
      </c>
      <c r="X391" s="186">
        <f t="shared" si="91"/>
        <v>0</v>
      </c>
      <c r="Y391" s="47"/>
      <c r="Z391" s="211"/>
      <c r="AA391" s="212"/>
      <c r="AB391" s="193">
        <f t="shared" si="87"/>
        <v>0</v>
      </c>
      <c r="AC391" s="211">
        <f t="shared" si="88"/>
        <v>0</v>
      </c>
      <c r="AD391" s="88">
        <v>0.19</v>
      </c>
      <c r="AE391" s="195">
        <f t="shared" si="92"/>
        <v>0</v>
      </c>
      <c r="AF391" s="211">
        <f t="shared" si="93"/>
        <v>0</v>
      </c>
      <c r="AG391" s="50"/>
      <c r="AH391" s="43"/>
      <c r="AI391" s="46"/>
      <c r="AJ391" s="43"/>
      <c r="AK391" s="43"/>
      <c r="AL391" s="46"/>
      <c r="AM391" s="47"/>
      <c r="AN391" s="76">
        <f t="shared" si="89"/>
        <v>0</v>
      </c>
      <c r="AO391" s="76">
        <f t="shared" si="94"/>
        <v>0</v>
      </c>
      <c r="AP391" s="214"/>
      <c r="AQ391" s="76">
        <f t="shared" si="90"/>
        <v>0</v>
      </c>
      <c r="AR391" s="91">
        <f t="shared" si="95"/>
        <v>0</v>
      </c>
      <c r="AS391" s="184">
        <f>IF(EA_Tabelle!$AI391="Ja",EA_Tabelle!$AM391,IF(EA_Tabelle!$Y391&lt;&gt;"",EA_Tabelle!$Y391,EA_Tabelle!$U391))</f>
        <v>0</v>
      </c>
      <c r="AT391" s="76">
        <f>IF(EA_Tabelle!$AI391="Ja",EA_Tabelle!$AN391,IF(EA_Tabelle!$AC391&lt;&gt;0,EA_Tabelle!$AC391,EA_Tabelle!$W391))</f>
        <v>0</v>
      </c>
      <c r="AU391" s="91">
        <f>IF(EA_Tabelle!$AI391="Ja",EA_Tabelle!$AO391,IF(EA_Tabelle!$AF391&lt;&gt;0,EA_Tabelle!$AF391,EA_Tabelle!$X391))</f>
        <v>0</v>
      </c>
    </row>
    <row r="392" spans="1:47" s="81" customFormat="1" ht="25" customHeight="1" x14ac:dyDescent="0.3">
      <c r="A392" s="89" t="str">
        <f t="shared" si="80"/>
        <v>0_372</v>
      </c>
      <c r="B392" s="78">
        <f t="shared" si="81"/>
        <v>0</v>
      </c>
      <c r="C392" s="78">
        <f>IF(EA_Tabelle!$B155="","",COUNTIF($B$20:B391,EA_Tabelle!$B155)+1)</f>
        <v>372</v>
      </c>
      <c r="D392" s="77">
        <f t="shared" si="82"/>
        <v>0</v>
      </c>
      <c r="E392" s="77" t="e">
        <f>INDEX(Lieferanten[L_ID],MATCH(EA_Tabelle!$M392,Lieferanten[Lieferantenbezeichnung],0))</f>
        <v>#N/A</v>
      </c>
      <c r="F392" s="79">
        <f t="shared" si="83"/>
        <v>0</v>
      </c>
      <c r="G392" s="79" t="str">
        <f>IF(EA_Tabelle!$L392="","",(INDEX(BT[Ressort],MATCH(EA_Tabelle!$L392,BT[Bedarfsträger],0))))</f>
        <v/>
      </c>
      <c r="H392" s="80" t="str">
        <f>IF(EA_Tabelle!$L392="","",(INDEX(BT[BT_ID],MATCH(EA_Tabelle!$L392,BT[Bedarfsträger],0))))</f>
        <v/>
      </c>
      <c r="I392" s="82">
        <f t="shared" si="84"/>
        <v>0</v>
      </c>
      <c r="J392" s="82">
        <f t="shared" si="85"/>
        <v>0</v>
      </c>
      <c r="K392" s="83">
        <f t="shared" si="86"/>
        <v>0</v>
      </c>
      <c r="L392" s="44"/>
      <c r="M392" s="46"/>
      <c r="N392" s="208"/>
      <c r="O392" s="44"/>
      <c r="P392" s="43"/>
      <c r="Q392" s="206"/>
      <c r="R392" s="44"/>
      <c r="S392" s="90"/>
      <c r="T392" s="46"/>
      <c r="U392" s="210"/>
      <c r="V392" s="43"/>
      <c r="W392" s="186">
        <f>IFERROR(U392*INDEX(Preisstufen[Netto],MATCH(EA_Tabelle!T392,Preisstufen[Preisstufe],0)),0)</f>
        <v>0</v>
      </c>
      <c r="X392" s="186">
        <f t="shared" si="91"/>
        <v>0</v>
      </c>
      <c r="Y392" s="47"/>
      <c r="Z392" s="211"/>
      <c r="AA392" s="212"/>
      <c r="AB392" s="193">
        <f t="shared" si="87"/>
        <v>0</v>
      </c>
      <c r="AC392" s="211">
        <f t="shared" si="88"/>
        <v>0</v>
      </c>
      <c r="AD392" s="88">
        <v>0.19</v>
      </c>
      <c r="AE392" s="195">
        <f t="shared" si="92"/>
        <v>0</v>
      </c>
      <c r="AF392" s="211">
        <f t="shared" si="93"/>
        <v>0</v>
      </c>
      <c r="AG392" s="50"/>
      <c r="AH392" s="43"/>
      <c r="AI392" s="46"/>
      <c r="AJ392" s="43"/>
      <c r="AK392" s="43"/>
      <c r="AL392" s="46"/>
      <c r="AM392" s="47"/>
      <c r="AN392" s="76">
        <f t="shared" si="89"/>
        <v>0</v>
      </c>
      <c r="AO392" s="76">
        <f t="shared" si="94"/>
        <v>0</v>
      </c>
      <c r="AP392" s="214"/>
      <c r="AQ392" s="76">
        <f t="shared" si="90"/>
        <v>0</v>
      </c>
      <c r="AR392" s="91">
        <f t="shared" si="95"/>
        <v>0</v>
      </c>
      <c r="AS392" s="184">
        <f>IF(EA_Tabelle!$AI392="Ja",EA_Tabelle!$AM392,IF(EA_Tabelle!$Y392&lt;&gt;"",EA_Tabelle!$Y392,EA_Tabelle!$U392))</f>
        <v>0</v>
      </c>
      <c r="AT392" s="76">
        <f>IF(EA_Tabelle!$AI392="Ja",EA_Tabelle!$AN392,IF(EA_Tabelle!$AC392&lt;&gt;0,EA_Tabelle!$AC392,EA_Tabelle!$W392))</f>
        <v>0</v>
      </c>
      <c r="AU392" s="91">
        <f>IF(EA_Tabelle!$AI392="Ja",EA_Tabelle!$AO392,IF(EA_Tabelle!$AF392&lt;&gt;0,EA_Tabelle!$AF392,EA_Tabelle!$X392))</f>
        <v>0</v>
      </c>
    </row>
    <row r="393" spans="1:47" s="81" customFormat="1" ht="25" customHeight="1" x14ac:dyDescent="0.3">
      <c r="A393" s="89" t="str">
        <f t="shared" si="80"/>
        <v>0_373</v>
      </c>
      <c r="B393" s="78">
        <f t="shared" si="81"/>
        <v>0</v>
      </c>
      <c r="C393" s="78">
        <f>IF(EA_Tabelle!$B156="","",COUNTIF($B$20:B392,EA_Tabelle!$B156)+1)</f>
        <v>373</v>
      </c>
      <c r="D393" s="77">
        <f t="shared" si="82"/>
        <v>0</v>
      </c>
      <c r="E393" s="77" t="e">
        <f>INDEX(Lieferanten[L_ID],MATCH(EA_Tabelle!$M393,Lieferanten[Lieferantenbezeichnung],0))</f>
        <v>#N/A</v>
      </c>
      <c r="F393" s="79">
        <f t="shared" si="83"/>
        <v>0</v>
      </c>
      <c r="G393" s="79" t="str">
        <f>IF(EA_Tabelle!$L393="","",(INDEX(BT[Ressort],MATCH(EA_Tabelle!$L393,BT[Bedarfsträger],0))))</f>
        <v/>
      </c>
      <c r="H393" s="80" t="str">
        <f>IF(EA_Tabelle!$L393="","",(INDEX(BT[BT_ID],MATCH(EA_Tabelle!$L393,BT[Bedarfsträger],0))))</f>
        <v/>
      </c>
      <c r="I393" s="82">
        <f t="shared" si="84"/>
        <v>0</v>
      </c>
      <c r="J393" s="82">
        <f t="shared" si="85"/>
        <v>0</v>
      </c>
      <c r="K393" s="83">
        <f t="shared" si="86"/>
        <v>0</v>
      </c>
      <c r="L393" s="44"/>
      <c r="M393" s="46"/>
      <c r="N393" s="208"/>
      <c r="O393" s="44"/>
      <c r="P393" s="43"/>
      <c r="Q393" s="206"/>
      <c r="R393" s="44"/>
      <c r="S393" s="90"/>
      <c r="T393" s="46"/>
      <c r="U393" s="210"/>
      <c r="V393" s="43"/>
      <c r="W393" s="186">
        <f>IFERROR(U393*INDEX(Preisstufen[Netto],MATCH(EA_Tabelle!T393,Preisstufen[Preisstufe],0)),0)</f>
        <v>0</v>
      </c>
      <c r="X393" s="186">
        <f t="shared" si="91"/>
        <v>0</v>
      </c>
      <c r="Y393" s="47"/>
      <c r="Z393" s="211"/>
      <c r="AA393" s="212"/>
      <c r="AB393" s="193">
        <f t="shared" si="87"/>
        <v>0</v>
      </c>
      <c r="AC393" s="211">
        <f t="shared" si="88"/>
        <v>0</v>
      </c>
      <c r="AD393" s="88">
        <v>0.19</v>
      </c>
      <c r="AE393" s="195">
        <f t="shared" si="92"/>
        <v>0</v>
      </c>
      <c r="AF393" s="211">
        <f t="shared" si="93"/>
        <v>0</v>
      </c>
      <c r="AG393" s="50"/>
      <c r="AH393" s="43"/>
      <c r="AI393" s="46"/>
      <c r="AJ393" s="43"/>
      <c r="AK393" s="43"/>
      <c r="AL393" s="46"/>
      <c r="AM393" s="47"/>
      <c r="AN393" s="76">
        <f t="shared" si="89"/>
        <v>0</v>
      </c>
      <c r="AO393" s="76">
        <f t="shared" si="94"/>
        <v>0</v>
      </c>
      <c r="AP393" s="214"/>
      <c r="AQ393" s="76">
        <f t="shared" si="90"/>
        <v>0</v>
      </c>
      <c r="AR393" s="91">
        <f t="shared" si="95"/>
        <v>0</v>
      </c>
      <c r="AS393" s="184">
        <f>IF(EA_Tabelle!$AI393="Ja",EA_Tabelle!$AM393,IF(EA_Tabelle!$Y393&lt;&gt;"",EA_Tabelle!$Y393,EA_Tabelle!$U393))</f>
        <v>0</v>
      </c>
      <c r="AT393" s="76">
        <f>IF(EA_Tabelle!$AI393="Ja",EA_Tabelle!$AN393,IF(EA_Tabelle!$AC393&lt;&gt;0,EA_Tabelle!$AC393,EA_Tabelle!$W393))</f>
        <v>0</v>
      </c>
      <c r="AU393" s="91">
        <f>IF(EA_Tabelle!$AI393="Ja",EA_Tabelle!$AO393,IF(EA_Tabelle!$AF393&lt;&gt;0,EA_Tabelle!$AF393,EA_Tabelle!$X393))</f>
        <v>0</v>
      </c>
    </row>
    <row r="394" spans="1:47" s="81" customFormat="1" ht="25" customHeight="1" x14ac:dyDescent="0.3">
      <c r="A394" s="89" t="str">
        <f t="shared" si="80"/>
        <v>0_374</v>
      </c>
      <c r="B394" s="78">
        <f t="shared" si="81"/>
        <v>0</v>
      </c>
      <c r="C394" s="78">
        <f>IF(EA_Tabelle!$B157="","",COUNTIF($B$20:B393,EA_Tabelle!$B157)+1)</f>
        <v>374</v>
      </c>
      <c r="D394" s="77">
        <f t="shared" si="82"/>
        <v>0</v>
      </c>
      <c r="E394" s="77" t="e">
        <f>INDEX(Lieferanten[L_ID],MATCH(EA_Tabelle!$M394,Lieferanten[Lieferantenbezeichnung],0))</f>
        <v>#N/A</v>
      </c>
      <c r="F394" s="79">
        <f t="shared" si="83"/>
        <v>0</v>
      </c>
      <c r="G394" s="79" t="str">
        <f>IF(EA_Tabelle!$L394="","",(INDEX(BT[Ressort],MATCH(EA_Tabelle!$L394,BT[Bedarfsträger],0))))</f>
        <v/>
      </c>
      <c r="H394" s="80" t="str">
        <f>IF(EA_Tabelle!$L394="","",(INDEX(BT[BT_ID],MATCH(EA_Tabelle!$L394,BT[Bedarfsträger],0))))</f>
        <v/>
      </c>
      <c r="I394" s="82">
        <f t="shared" si="84"/>
        <v>0</v>
      </c>
      <c r="J394" s="82">
        <f t="shared" si="85"/>
        <v>0</v>
      </c>
      <c r="K394" s="83">
        <f t="shared" si="86"/>
        <v>0</v>
      </c>
      <c r="L394" s="44"/>
      <c r="M394" s="46"/>
      <c r="N394" s="208"/>
      <c r="O394" s="44"/>
      <c r="P394" s="43"/>
      <c r="Q394" s="206"/>
      <c r="R394" s="44"/>
      <c r="S394" s="90"/>
      <c r="T394" s="46"/>
      <c r="U394" s="210"/>
      <c r="V394" s="43"/>
      <c r="W394" s="186">
        <f>IFERROR(U394*INDEX(Preisstufen[Netto],MATCH(EA_Tabelle!T394,Preisstufen[Preisstufe],0)),0)</f>
        <v>0</v>
      </c>
      <c r="X394" s="186">
        <f t="shared" si="91"/>
        <v>0</v>
      </c>
      <c r="Y394" s="47"/>
      <c r="Z394" s="211"/>
      <c r="AA394" s="212"/>
      <c r="AB394" s="193">
        <f t="shared" si="87"/>
        <v>0</v>
      </c>
      <c r="AC394" s="211">
        <f t="shared" si="88"/>
        <v>0</v>
      </c>
      <c r="AD394" s="88">
        <v>0.19</v>
      </c>
      <c r="AE394" s="195">
        <f t="shared" si="92"/>
        <v>0</v>
      </c>
      <c r="AF394" s="211">
        <f t="shared" si="93"/>
        <v>0</v>
      </c>
      <c r="AG394" s="50"/>
      <c r="AH394" s="43"/>
      <c r="AI394" s="46"/>
      <c r="AJ394" s="43"/>
      <c r="AK394" s="43"/>
      <c r="AL394" s="46"/>
      <c r="AM394" s="47"/>
      <c r="AN394" s="76">
        <f t="shared" si="89"/>
        <v>0</v>
      </c>
      <c r="AO394" s="76">
        <f t="shared" si="94"/>
        <v>0</v>
      </c>
      <c r="AP394" s="214"/>
      <c r="AQ394" s="76">
        <f t="shared" si="90"/>
        <v>0</v>
      </c>
      <c r="AR394" s="91">
        <f t="shared" si="95"/>
        <v>0</v>
      </c>
      <c r="AS394" s="184">
        <f>IF(EA_Tabelle!$AI394="Ja",EA_Tabelle!$AM394,IF(EA_Tabelle!$Y394&lt;&gt;"",EA_Tabelle!$Y394,EA_Tabelle!$U394))</f>
        <v>0</v>
      </c>
      <c r="AT394" s="76">
        <f>IF(EA_Tabelle!$AI394="Ja",EA_Tabelle!$AN394,IF(EA_Tabelle!$AC394&lt;&gt;0,EA_Tabelle!$AC394,EA_Tabelle!$W394))</f>
        <v>0</v>
      </c>
      <c r="AU394" s="91">
        <f>IF(EA_Tabelle!$AI394="Ja",EA_Tabelle!$AO394,IF(EA_Tabelle!$AF394&lt;&gt;0,EA_Tabelle!$AF394,EA_Tabelle!$X394))</f>
        <v>0</v>
      </c>
    </row>
    <row r="395" spans="1:47" s="81" customFormat="1" ht="25" customHeight="1" x14ac:dyDescent="0.3">
      <c r="A395" s="89" t="str">
        <f t="shared" si="80"/>
        <v>0_375</v>
      </c>
      <c r="B395" s="78">
        <f t="shared" si="81"/>
        <v>0</v>
      </c>
      <c r="C395" s="78">
        <f>IF(EA_Tabelle!$B158="","",COUNTIF($B$20:B394,EA_Tabelle!$B158)+1)</f>
        <v>375</v>
      </c>
      <c r="D395" s="77">
        <f t="shared" si="82"/>
        <v>0</v>
      </c>
      <c r="E395" s="77" t="e">
        <f>INDEX(Lieferanten[L_ID],MATCH(EA_Tabelle!$M395,Lieferanten[Lieferantenbezeichnung],0))</f>
        <v>#N/A</v>
      </c>
      <c r="F395" s="79">
        <f t="shared" si="83"/>
        <v>0</v>
      </c>
      <c r="G395" s="79" t="str">
        <f>IF(EA_Tabelle!$L395="","",(INDEX(BT[Ressort],MATCH(EA_Tabelle!$L395,BT[Bedarfsträger],0))))</f>
        <v/>
      </c>
      <c r="H395" s="80" t="str">
        <f>IF(EA_Tabelle!$L395="","",(INDEX(BT[BT_ID],MATCH(EA_Tabelle!$L395,BT[Bedarfsträger],0))))</f>
        <v/>
      </c>
      <c r="I395" s="82">
        <f t="shared" si="84"/>
        <v>0</v>
      </c>
      <c r="J395" s="82">
        <f t="shared" si="85"/>
        <v>0</v>
      </c>
      <c r="K395" s="83">
        <f t="shared" si="86"/>
        <v>0</v>
      </c>
      <c r="L395" s="44"/>
      <c r="M395" s="46"/>
      <c r="N395" s="208"/>
      <c r="O395" s="44"/>
      <c r="P395" s="43"/>
      <c r="Q395" s="206"/>
      <c r="R395" s="44"/>
      <c r="S395" s="90"/>
      <c r="T395" s="46"/>
      <c r="U395" s="210"/>
      <c r="V395" s="43"/>
      <c r="W395" s="186">
        <f>IFERROR(U395*INDEX(Preisstufen[Netto],MATCH(EA_Tabelle!T395,Preisstufen[Preisstufe],0)),0)</f>
        <v>0</v>
      </c>
      <c r="X395" s="186">
        <f t="shared" si="91"/>
        <v>0</v>
      </c>
      <c r="Y395" s="47"/>
      <c r="Z395" s="211"/>
      <c r="AA395" s="212"/>
      <c r="AB395" s="193">
        <f t="shared" si="87"/>
        <v>0</v>
      </c>
      <c r="AC395" s="211">
        <f t="shared" si="88"/>
        <v>0</v>
      </c>
      <c r="AD395" s="88">
        <v>0.19</v>
      </c>
      <c r="AE395" s="195">
        <f t="shared" si="92"/>
        <v>0</v>
      </c>
      <c r="AF395" s="211">
        <f t="shared" si="93"/>
        <v>0</v>
      </c>
      <c r="AG395" s="50"/>
      <c r="AH395" s="43"/>
      <c r="AI395" s="46"/>
      <c r="AJ395" s="43"/>
      <c r="AK395" s="43"/>
      <c r="AL395" s="46"/>
      <c r="AM395" s="47"/>
      <c r="AN395" s="76">
        <f t="shared" si="89"/>
        <v>0</v>
      </c>
      <c r="AO395" s="76">
        <f t="shared" si="94"/>
        <v>0</v>
      </c>
      <c r="AP395" s="214"/>
      <c r="AQ395" s="76">
        <f t="shared" si="90"/>
        <v>0</v>
      </c>
      <c r="AR395" s="91">
        <f t="shared" si="95"/>
        <v>0</v>
      </c>
      <c r="AS395" s="184">
        <f>IF(EA_Tabelle!$AI395="Ja",EA_Tabelle!$AM395,IF(EA_Tabelle!$Y395&lt;&gt;"",EA_Tabelle!$Y395,EA_Tabelle!$U395))</f>
        <v>0</v>
      </c>
      <c r="AT395" s="76">
        <f>IF(EA_Tabelle!$AI395="Ja",EA_Tabelle!$AN395,IF(EA_Tabelle!$AC395&lt;&gt;0,EA_Tabelle!$AC395,EA_Tabelle!$W395))</f>
        <v>0</v>
      </c>
      <c r="AU395" s="91">
        <f>IF(EA_Tabelle!$AI395="Ja",EA_Tabelle!$AO395,IF(EA_Tabelle!$AF395&lt;&gt;0,EA_Tabelle!$AF395,EA_Tabelle!$X395))</f>
        <v>0</v>
      </c>
    </row>
    <row r="396" spans="1:47" s="81" customFormat="1" ht="25" customHeight="1" x14ac:dyDescent="0.3">
      <c r="A396" s="89" t="str">
        <f t="shared" si="80"/>
        <v>0_376</v>
      </c>
      <c r="B396" s="78">
        <f t="shared" si="81"/>
        <v>0</v>
      </c>
      <c r="C396" s="78">
        <f>IF(EA_Tabelle!$B159="","",COUNTIF($B$20:B395,EA_Tabelle!$B159)+1)</f>
        <v>376</v>
      </c>
      <c r="D396" s="77">
        <f t="shared" si="82"/>
        <v>0</v>
      </c>
      <c r="E396" s="77" t="e">
        <f>INDEX(Lieferanten[L_ID],MATCH(EA_Tabelle!$M396,Lieferanten[Lieferantenbezeichnung],0))</f>
        <v>#N/A</v>
      </c>
      <c r="F396" s="79">
        <f t="shared" si="83"/>
        <v>0</v>
      </c>
      <c r="G396" s="79" t="str">
        <f>IF(EA_Tabelle!$L396="","",(INDEX(BT[Ressort],MATCH(EA_Tabelle!$L396,BT[Bedarfsträger],0))))</f>
        <v/>
      </c>
      <c r="H396" s="80" t="str">
        <f>IF(EA_Tabelle!$L396="","",(INDEX(BT[BT_ID],MATCH(EA_Tabelle!$L396,BT[Bedarfsträger],0))))</f>
        <v/>
      </c>
      <c r="I396" s="82">
        <f t="shared" si="84"/>
        <v>0</v>
      </c>
      <c r="J396" s="82">
        <f t="shared" si="85"/>
        <v>0</v>
      </c>
      <c r="K396" s="83">
        <f t="shared" si="86"/>
        <v>0</v>
      </c>
      <c r="L396" s="44"/>
      <c r="M396" s="46"/>
      <c r="N396" s="208"/>
      <c r="O396" s="44"/>
      <c r="P396" s="43"/>
      <c r="Q396" s="206"/>
      <c r="R396" s="44"/>
      <c r="S396" s="90"/>
      <c r="T396" s="46"/>
      <c r="U396" s="210"/>
      <c r="V396" s="43"/>
      <c r="W396" s="186">
        <f>IFERROR(U396*INDEX(Preisstufen[Netto],MATCH(EA_Tabelle!T396,Preisstufen[Preisstufe],0)),0)</f>
        <v>0</v>
      </c>
      <c r="X396" s="186">
        <f t="shared" si="91"/>
        <v>0</v>
      </c>
      <c r="Y396" s="47"/>
      <c r="Z396" s="211"/>
      <c r="AA396" s="212"/>
      <c r="AB396" s="193">
        <f t="shared" si="87"/>
        <v>0</v>
      </c>
      <c r="AC396" s="211">
        <f t="shared" si="88"/>
        <v>0</v>
      </c>
      <c r="AD396" s="88">
        <v>0.19</v>
      </c>
      <c r="AE396" s="195">
        <f t="shared" si="92"/>
        <v>0</v>
      </c>
      <c r="AF396" s="211">
        <f t="shared" si="93"/>
        <v>0</v>
      </c>
      <c r="AG396" s="50"/>
      <c r="AH396" s="43"/>
      <c r="AI396" s="46"/>
      <c r="AJ396" s="43"/>
      <c r="AK396" s="43"/>
      <c r="AL396" s="46"/>
      <c r="AM396" s="47"/>
      <c r="AN396" s="76">
        <f t="shared" si="89"/>
        <v>0</v>
      </c>
      <c r="AO396" s="76">
        <f t="shared" si="94"/>
        <v>0</v>
      </c>
      <c r="AP396" s="214"/>
      <c r="AQ396" s="76">
        <f t="shared" si="90"/>
        <v>0</v>
      </c>
      <c r="AR396" s="91">
        <f t="shared" si="95"/>
        <v>0</v>
      </c>
      <c r="AS396" s="184">
        <f>IF(EA_Tabelle!$AI396="Ja",EA_Tabelle!$AM396,IF(EA_Tabelle!$Y396&lt;&gt;"",EA_Tabelle!$Y396,EA_Tabelle!$U396))</f>
        <v>0</v>
      </c>
      <c r="AT396" s="76">
        <f>IF(EA_Tabelle!$AI396="Ja",EA_Tabelle!$AN396,IF(EA_Tabelle!$AC396&lt;&gt;0,EA_Tabelle!$AC396,EA_Tabelle!$W396))</f>
        <v>0</v>
      </c>
      <c r="AU396" s="91">
        <f>IF(EA_Tabelle!$AI396="Ja",EA_Tabelle!$AO396,IF(EA_Tabelle!$AF396&lt;&gt;0,EA_Tabelle!$AF396,EA_Tabelle!$X396))</f>
        <v>0</v>
      </c>
    </row>
    <row r="397" spans="1:47" s="81" customFormat="1" ht="25" customHeight="1" x14ac:dyDescent="0.3">
      <c r="A397" s="89" t="str">
        <f t="shared" si="80"/>
        <v>0_377</v>
      </c>
      <c r="B397" s="78">
        <f t="shared" si="81"/>
        <v>0</v>
      </c>
      <c r="C397" s="78">
        <f>IF(EA_Tabelle!$B160="","",COUNTIF($B$20:B396,EA_Tabelle!$B160)+1)</f>
        <v>377</v>
      </c>
      <c r="D397" s="77">
        <f t="shared" si="82"/>
        <v>0</v>
      </c>
      <c r="E397" s="77" t="e">
        <f>INDEX(Lieferanten[L_ID],MATCH(EA_Tabelle!$M397,Lieferanten[Lieferantenbezeichnung],0))</f>
        <v>#N/A</v>
      </c>
      <c r="F397" s="79">
        <f t="shared" si="83"/>
        <v>0</v>
      </c>
      <c r="G397" s="79" t="str">
        <f>IF(EA_Tabelle!$L397="","",(INDEX(BT[Ressort],MATCH(EA_Tabelle!$L397,BT[Bedarfsträger],0))))</f>
        <v/>
      </c>
      <c r="H397" s="80" t="str">
        <f>IF(EA_Tabelle!$L397="","",(INDEX(BT[BT_ID],MATCH(EA_Tabelle!$L397,BT[Bedarfsträger],0))))</f>
        <v/>
      </c>
      <c r="I397" s="82">
        <f t="shared" si="84"/>
        <v>0</v>
      </c>
      <c r="J397" s="82">
        <f t="shared" si="85"/>
        <v>0</v>
      </c>
      <c r="K397" s="83">
        <f t="shared" si="86"/>
        <v>0</v>
      </c>
      <c r="L397" s="44"/>
      <c r="M397" s="46"/>
      <c r="N397" s="208"/>
      <c r="O397" s="44"/>
      <c r="P397" s="43"/>
      <c r="Q397" s="206"/>
      <c r="R397" s="44"/>
      <c r="S397" s="90"/>
      <c r="T397" s="46"/>
      <c r="U397" s="210"/>
      <c r="V397" s="43"/>
      <c r="W397" s="186">
        <f>IFERROR(U397*INDEX(Preisstufen[Netto],MATCH(EA_Tabelle!T397,Preisstufen[Preisstufe],0)),0)</f>
        <v>0</v>
      </c>
      <c r="X397" s="186">
        <f t="shared" si="91"/>
        <v>0</v>
      </c>
      <c r="Y397" s="47"/>
      <c r="Z397" s="211"/>
      <c r="AA397" s="212"/>
      <c r="AB397" s="193">
        <f t="shared" si="87"/>
        <v>0</v>
      </c>
      <c r="AC397" s="211">
        <f t="shared" si="88"/>
        <v>0</v>
      </c>
      <c r="AD397" s="88">
        <v>0.19</v>
      </c>
      <c r="AE397" s="195">
        <f t="shared" si="92"/>
        <v>0</v>
      </c>
      <c r="AF397" s="211">
        <f t="shared" si="93"/>
        <v>0</v>
      </c>
      <c r="AG397" s="50"/>
      <c r="AH397" s="43"/>
      <c r="AI397" s="46"/>
      <c r="AJ397" s="43"/>
      <c r="AK397" s="43"/>
      <c r="AL397" s="46"/>
      <c r="AM397" s="47"/>
      <c r="AN397" s="76">
        <f t="shared" si="89"/>
        <v>0</v>
      </c>
      <c r="AO397" s="76">
        <f t="shared" si="94"/>
        <v>0</v>
      </c>
      <c r="AP397" s="214"/>
      <c r="AQ397" s="76">
        <f t="shared" si="90"/>
        <v>0</v>
      </c>
      <c r="AR397" s="91">
        <f t="shared" si="95"/>
        <v>0</v>
      </c>
      <c r="AS397" s="184">
        <f>IF(EA_Tabelle!$AI397="Ja",EA_Tabelle!$AM397,IF(EA_Tabelle!$Y397&lt;&gt;"",EA_Tabelle!$Y397,EA_Tabelle!$U397))</f>
        <v>0</v>
      </c>
      <c r="AT397" s="76">
        <f>IF(EA_Tabelle!$AI397="Ja",EA_Tabelle!$AN397,IF(EA_Tabelle!$AC397&lt;&gt;0,EA_Tabelle!$AC397,EA_Tabelle!$W397))</f>
        <v>0</v>
      </c>
      <c r="AU397" s="91">
        <f>IF(EA_Tabelle!$AI397="Ja",EA_Tabelle!$AO397,IF(EA_Tabelle!$AF397&lt;&gt;0,EA_Tabelle!$AF397,EA_Tabelle!$X397))</f>
        <v>0</v>
      </c>
    </row>
    <row r="398" spans="1:47" s="81" customFormat="1" ht="25" customHeight="1" x14ac:dyDescent="0.3">
      <c r="A398" s="89" t="str">
        <f t="shared" si="80"/>
        <v>0_378</v>
      </c>
      <c r="B398" s="78">
        <f t="shared" si="81"/>
        <v>0</v>
      </c>
      <c r="C398" s="78">
        <f>IF(EA_Tabelle!$B161="","",COUNTIF($B$20:B397,EA_Tabelle!$B161)+1)</f>
        <v>378</v>
      </c>
      <c r="D398" s="77">
        <f t="shared" si="82"/>
        <v>0</v>
      </c>
      <c r="E398" s="77" t="e">
        <f>INDEX(Lieferanten[L_ID],MATCH(EA_Tabelle!$M398,Lieferanten[Lieferantenbezeichnung],0))</f>
        <v>#N/A</v>
      </c>
      <c r="F398" s="79">
        <f t="shared" si="83"/>
        <v>0</v>
      </c>
      <c r="G398" s="79" t="str">
        <f>IF(EA_Tabelle!$L398="","",(INDEX(BT[Ressort],MATCH(EA_Tabelle!$L398,BT[Bedarfsträger],0))))</f>
        <v/>
      </c>
      <c r="H398" s="80" t="str">
        <f>IF(EA_Tabelle!$L398="","",(INDEX(BT[BT_ID],MATCH(EA_Tabelle!$L398,BT[Bedarfsträger],0))))</f>
        <v/>
      </c>
      <c r="I398" s="82">
        <f t="shared" si="84"/>
        <v>0</v>
      </c>
      <c r="J398" s="82">
        <f t="shared" si="85"/>
        <v>0</v>
      </c>
      <c r="K398" s="83">
        <f t="shared" si="86"/>
        <v>0</v>
      </c>
      <c r="L398" s="44"/>
      <c r="M398" s="46"/>
      <c r="N398" s="208"/>
      <c r="O398" s="44"/>
      <c r="P398" s="43"/>
      <c r="Q398" s="206"/>
      <c r="R398" s="44"/>
      <c r="S398" s="90"/>
      <c r="T398" s="46"/>
      <c r="U398" s="210"/>
      <c r="V398" s="43"/>
      <c r="W398" s="186">
        <f>IFERROR(U398*INDEX(Preisstufen[Netto],MATCH(EA_Tabelle!T398,Preisstufen[Preisstufe],0)),0)</f>
        <v>0</v>
      </c>
      <c r="X398" s="186">
        <f t="shared" si="91"/>
        <v>0</v>
      </c>
      <c r="Y398" s="47"/>
      <c r="Z398" s="211"/>
      <c r="AA398" s="212"/>
      <c r="AB398" s="193">
        <f t="shared" si="87"/>
        <v>0</v>
      </c>
      <c r="AC398" s="211">
        <f t="shared" si="88"/>
        <v>0</v>
      </c>
      <c r="AD398" s="88">
        <v>0.19</v>
      </c>
      <c r="AE398" s="195">
        <f t="shared" si="92"/>
        <v>0</v>
      </c>
      <c r="AF398" s="211">
        <f t="shared" si="93"/>
        <v>0</v>
      </c>
      <c r="AG398" s="50"/>
      <c r="AH398" s="43"/>
      <c r="AI398" s="46"/>
      <c r="AJ398" s="43"/>
      <c r="AK398" s="43"/>
      <c r="AL398" s="46"/>
      <c r="AM398" s="47"/>
      <c r="AN398" s="76">
        <f t="shared" si="89"/>
        <v>0</v>
      </c>
      <c r="AO398" s="76">
        <f t="shared" si="94"/>
        <v>0</v>
      </c>
      <c r="AP398" s="214"/>
      <c r="AQ398" s="76">
        <f t="shared" si="90"/>
        <v>0</v>
      </c>
      <c r="AR398" s="91">
        <f t="shared" si="95"/>
        <v>0</v>
      </c>
      <c r="AS398" s="184">
        <f>IF(EA_Tabelle!$AI398="Ja",EA_Tabelle!$AM398,IF(EA_Tabelle!$Y398&lt;&gt;"",EA_Tabelle!$Y398,EA_Tabelle!$U398))</f>
        <v>0</v>
      </c>
      <c r="AT398" s="76">
        <f>IF(EA_Tabelle!$AI398="Ja",EA_Tabelle!$AN398,IF(EA_Tabelle!$AC398&lt;&gt;0,EA_Tabelle!$AC398,EA_Tabelle!$W398))</f>
        <v>0</v>
      </c>
      <c r="AU398" s="91">
        <f>IF(EA_Tabelle!$AI398="Ja",EA_Tabelle!$AO398,IF(EA_Tabelle!$AF398&lt;&gt;0,EA_Tabelle!$AF398,EA_Tabelle!$X398))</f>
        <v>0</v>
      </c>
    </row>
    <row r="399" spans="1:47" s="81" customFormat="1" ht="25" customHeight="1" x14ac:dyDescent="0.3">
      <c r="A399" s="89" t="str">
        <f t="shared" si="80"/>
        <v>0_379</v>
      </c>
      <c r="B399" s="78">
        <f t="shared" si="81"/>
        <v>0</v>
      </c>
      <c r="C399" s="78">
        <f>IF(EA_Tabelle!$B162="","",COUNTIF($B$20:B398,EA_Tabelle!$B162)+1)</f>
        <v>379</v>
      </c>
      <c r="D399" s="77">
        <f t="shared" si="82"/>
        <v>0</v>
      </c>
      <c r="E399" s="77" t="e">
        <f>INDEX(Lieferanten[L_ID],MATCH(EA_Tabelle!$M399,Lieferanten[Lieferantenbezeichnung],0))</f>
        <v>#N/A</v>
      </c>
      <c r="F399" s="79">
        <f t="shared" si="83"/>
        <v>0</v>
      </c>
      <c r="G399" s="79" t="str">
        <f>IF(EA_Tabelle!$L399="","",(INDEX(BT[Ressort],MATCH(EA_Tabelle!$L399,BT[Bedarfsträger],0))))</f>
        <v/>
      </c>
      <c r="H399" s="80" t="str">
        <f>IF(EA_Tabelle!$L399="","",(INDEX(BT[BT_ID],MATCH(EA_Tabelle!$L399,BT[Bedarfsträger],0))))</f>
        <v/>
      </c>
      <c r="I399" s="82">
        <f t="shared" si="84"/>
        <v>0</v>
      </c>
      <c r="J399" s="82">
        <f t="shared" si="85"/>
        <v>0</v>
      </c>
      <c r="K399" s="83">
        <f t="shared" si="86"/>
        <v>0</v>
      </c>
      <c r="L399" s="44"/>
      <c r="M399" s="46"/>
      <c r="N399" s="208"/>
      <c r="O399" s="44"/>
      <c r="P399" s="43"/>
      <c r="Q399" s="206"/>
      <c r="R399" s="44"/>
      <c r="S399" s="90"/>
      <c r="T399" s="46"/>
      <c r="U399" s="210"/>
      <c r="V399" s="43"/>
      <c r="W399" s="186">
        <f>IFERROR(U399*INDEX(Preisstufen[Netto],MATCH(EA_Tabelle!T399,Preisstufen[Preisstufe],0)),0)</f>
        <v>0</v>
      </c>
      <c r="X399" s="186">
        <f t="shared" si="91"/>
        <v>0</v>
      </c>
      <c r="Y399" s="47"/>
      <c r="Z399" s="211"/>
      <c r="AA399" s="212"/>
      <c r="AB399" s="193">
        <f t="shared" si="87"/>
        <v>0</v>
      </c>
      <c r="AC399" s="211">
        <f t="shared" si="88"/>
        <v>0</v>
      </c>
      <c r="AD399" s="88">
        <v>0.19</v>
      </c>
      <c r="AE399" s="195">
        <f t="shared" si="92"/>
        <v>0</v>
      </c>
      <c r="AF399" s="211">
        <f t="shared" si="93"/>
        <v>0</v>
      </c>
      <c r="AG399" s="50"/>
      <c r="AH399" s="43"/>
      <c r="AI399" s="46"/>
      <c r="AJ399" s="43"/>
      <c r="AK399" s="43"/>
      <c r="AL399" s="46"/>
      <c r="AM399" s="47"/>
      <c r="AN399" s="76">
        <f t="shared" si="89"/>
        <v>0</v>
      </c>
      <c r="AO399" s="76">
        <f t="shared" si="94"/>
        <v>0</v>
      </c>
      <c r="AP399" s="214"/>
      <c r="AQ399" s="76">
        <f t="shared" si="90"/>
        <v>0</v>
      </c>
      <c r="AR399" s="91">
        <f t="shared" si="95"/>
        <v>0</v>
      </c>
      <c r="AS399" s="184">
        <f>IF(EA_Tabelle!$AI399="Ja",EA_Tabelle!$AM399,IF(EA_Tabelle!$Y399&lt;&gt;"",EA_Tabelle!$Y399,EA_Tabelle!$U399))</f>
        <v>0</v>
      </c>
      <c r="AT399" s="76">
        <f>IF(EA_Tabelle!$AI399="Ja",EA_Tabelle!$AN399,IF(EA_Tabelle!$AC399&lt;&gt;0,EA_Tabelle!$AC399,EA_Tabelle!$W399))</f>
        <v>0</v>
      </c>
      <c r="AU399" s="91">
        <f>IF(EA_Tabelle!$AI399="Ja",EA_Tabelle!$AO399,IF(EA_Tabelle!$AF399&lt;&gt;0,EA_Tabelle!$AF399,EA_Tabelle!$X399))</f>
        <v>0</v>
      </c>
    </row>
    <row r="400" spans="1:47" s="81" customFormat="1" ht="25" customHeight="1" x14ac:dyDescent="0.3">
      <c r="A400" s="89" t="str">
        <f t="shared" si="80"/>
        <v>0_380</v>
      </c>
      <c r="B400" s="78">
        <f t="shared" si="81"/>
        <v>0</v>
      </c>
      <c r="C400" s="78">
        <f>IF(EA_Tabelle!$B163="","",COUNTIF($B$20:B399,EA_Tabelle!$B163)+1)</f>
        <v>380</v>
      </c>
      <c r="D400" s="77">
        <f t="shared" si="82"/>
        <v>0</v>
      </c>
      <c r="E400" s="77" t="e">
        <f>INDEX(Lieferanten[L_ID],MATCH(EA_Tabelle!$M400,Lieferanten[Lieferantenbezeichnung],0))</f>
        <v>#N/A</v>
      </c>
      <c r="F400" s="79">
        <f t="shared" si="83"/>
        <v>0</v>
      </c>
      <c r="G400" s="79" t="str">
        <f>IF(EA_Tabelle!$L400="","",(INDEX(BT[Ressort],MATCH(EA_Tabelle!$L400,BT[Bedarfsträger],0))))</f>
        <v/>
      </c>
      <c r="H400" s="80" t="str">
        <f>IF(EA_Tabelle!$L400="","",(INDEX(BT[BT_ID],MATCH(EA_Tabelle!$L400,BT[Bedarfsträger],0))))</f>
        <v/>
      </c>
      <c r="I400" s="82">
        <f t="shared" si="84"/>
        <v>0</v>
      </c>
      <c r="J400" s="82">
        <f t="shared" si="85"/>
        <v>0</v>
      </c>
      <c r="K400" s="83">
        <f t="shared" si="86"/>
        <v>0</v>
      </c>
      <c r="L400" s="44"/>
      <c r="M400" s="46"/>
      <c r="N400" s="208"/>
      <c r="O400" s="44"/>
      <c r="P400" s="43"/>
      <c r="Q400" s="206"/>
      <c r="R400" s="44"/>
      <c r="S400" s="90"/>
      <c r="T400" s="46"/>
      <c r="U400" s="210"/>
      <c r="V400" s="43"/>
      <c r="W400" s="186">
        <f>IFERROR(U400*INDEX(Preisstufen[Netto],MATCH(EA_Tabelle!T400,Preisstufen[Preisstufe],0)),0)</f>
        <v>0</v>
      </c>
      <c r="X400" s="186">
        <f t="shared" si="91"/>
        <v>0</v>
      </c>
      <c r="Y400" s="47"/>
      <c r="Z400" s="211"/>
      <c r="AA400" s="212"/>
      <c r="AB400" s="193">
        <f t="shared" si="87"/>
        <v>0</v>
      </c>
      <c r="AC400" s="211">
        <f t="shared" si="88"/>
        <v>0</v>
      </c>
      <c r="AD400" s="88">
        <v>0.19</v>
      </c>
      <c r="AE400" s="195">
        <f t="shared" si="92"/>
        <v>0</v>
      </c>
      <c r="AF400" s="211">
        <f t="shared" si="93"/>
        <v>0</v>
      </c>
      <c r="AG400" s="50"/>
      <c r="AH400" s="43"/>
      <c r="AI400" s="46"/>
      <c r="AJ400" s="43"/>
      <c r="AK400" s="43"/>
      <c r="AL400" s="46"/>
      <c r="AM400" s="47"/>
      <c r="AN400" s="76">
        <f t="shared" si="89"/>
        <v>0</v>
      </c>
      <c r="AO400" s="76">
        <f t="shared" si="94"/>
        <v>0</v>
      </c>
      <c r="AP400" s="214"/>
      <c r="AQ400" s="76">
        <f t="shared" si="90"/>
        <v>0</v>
      </c>
      <c r="AR400" s="91">
        <f t="shared" si="95"/>
        <v>0</v>
      </c>
      <c r="AS400" s="184">
        <f>IF(EA_Tabelle!$AI400="Ja",EA_Tabelle!$AM400,IF(EA_Tabelle!$Y400&lt;&gt;"",EA_Tabelle!$Y400,EA_Tabelle!$U400))</f>
        <v>0</v>
      </c>
      <c r="AT400" s="76">
        <f>IF(EA_Tabelle!$AI400="Ja",EA_Tabelle!$AN400,IF(EA_Tabelle!$AC400&lt;&gt;0,EA_Tabelle!$AC400,EA_Tabelle!$W400))</f>
        <v>0</v>
      </c>
      <c r="AU400" s="91">
        <f>IF(EA_Tabelle!$AI400="Ja",EA_Tabelle!$AO400,IF(EA_Tabelle!$AF400&lt;&gt;0,EA_Tabelle!$AF400,EA_Tabelle!$X400))</f>
        <v>0</v>
      </c>
    </row>
    <row r="401" spans="1:47" s="81" customFormat="1" ht="25" customHeight="1" x14ac:dyDescent="0.3">
      <c r="A401" s="89" t="str">
        <f t="shared" si="80"/>
        <v>0_381</v>
      </c>
      <c r="B401" s="78">
        <f t="shared" si="81"/>
        <v>0</v>
      </c>
      <c r="C401" s="78">
        <f>IF(EA_Tabelle!$B164="","",COUNTIF($B$20:B400,EA_Tabelle!$B164)+1)</f>
        <v>381</v>
      </c>
      <c r="D401" s="77">
        <f t="shared" si="82"/>
        <v>0</v>
      </c>
      <c r="E401" s="77" t="e">
        <f>INDEX(Lieferanten[L_ID],MATCH(EA_Tabelle!$M401,Lieferanten[Lieferantenbezeichnung],0))</f>
        <v>#N/A</v>
      </c>
      <c r="F401" s="79">
        <f t="shared" si="83"/>
        <v>0</v>
      </c>
      <c r="G401" s="79" t="str">
        <f>IF(EA_Tabelle!$L401="","",(INDEX(BT[Ressort],MATCH(EA_Tabelle!$L401,BT[Bedarfsträger],0))))</f>
        <v/>
      </c>
      <c r="H401" s="80" t="str">
        <f>IF(EA_Tabelle!$L401="","",(INDEX(BT[BT_ID],MATCH(EA_Tabelle!$L401,BT[Bedarfsträger],0))))</f>
        <v/>
      </c>
      <c r="I401" s="82">
        <f t="shared" si="84"/>
        <v>0</v>
      </c>
      <c r="J401" s="82">
        <f t="shared" si="85"/>
        <v>0</v>
      </c>
      <c r="K401" s="83">
        <f t="shared" si="86"/>
        <v>0</v>
      </c>
      <c r="L401" s="44"/>
      <c r="M401" s="46"/>
      <c r="N401" s="208"/>
      <c r="O401" s="44"/>
      <c r="P401" s="43"/>
      <c r="Q401" s="206"/>
      <c r="R401" s="44"/>
      <c r="S401" s="90"/>
      <c r="T401" s="46"/>
      <c r="U401" s="210"/>
      <c r="V401" s="43"/>
      <c r="W401" s="186">
        <f>IFERROR(U401*INDEX(Preisstufen[Netto],MATCH(EA_Tabelle!T401,Preisstufen[Preisstufe],0)),0)</f>
        <v>0</v>
      </c>
      <c r="X401" s="186">
        <f t="shared" si="91"/>
        <v>0</v>
      </c>
      <c r="Y401" s="47"/>
      <c r="Z401" s="211"/>
      <c r="AA401" s="212"/>
      <c r="AB401" s="193">
        <f t="shared" si="87"/>
        <v>0</v>
      </c>
      <c r="AC401" s="211">
        <f t="shared" si="88"/>
        <v>0</v>
      </c>
      <c r="AD401" s="88">
        <v>0.19</v>
      </c>
      <c r="AE401" s="195">
        <f t="shared" si="92"/>
        <v>0</v>
      </c>
      <c r="AF401" s="211">
        <f t="shared" si="93"/>
        <v>0</v>
      </c>
      <c r="AG401" s="50"/>
      <c r="AH401" s="43"/>
      <c r="AI401" s="46"/>
      <c r="AJ401" s="43"/>
      <c r="AK401" s="43"/>
      <c r="AL401" s="46"/>
      <c r="AM401" s="47"/>
      <c r="AN401" s="76">
        <f t="shared" si="89"/>
        <v>0</v>
      </c>
      <c r="AO401" s="76">
        <f t="shared" si="94"/>
        <v>0</v>
      </c>
      <c r="AP401" s="214"/>
      <c r="AQ401" s="76">
        <f t="shared" si="90"/>
        <v>0</v>
      </c>
      <c r="AR401" s="91">
        <f t="shared" si="95"/>
        <v>0</v>
      </c>
      <c r="AS401" s="184">
        <f>IF(EA_Tabelle!$AI401="Ja",EA_Tabelle!$AM401,IF(EA_Tabelle!$Y401&lt;&gt;"",EA_Tabelle!$Y401,EA_Tabelle!$U401))</f>
        <v>0</v>
      </c>
      <c r="AT401" s="76">
        <f>IF(EA_Tabelle!$AI401="Ja",EA_Tabelle!$AN401,IF(EA_Tabelle!$AC401&lt;&gt;0,EA_Tabelle!$AC401,EA_Tabelle!$W401))</f>
        <v>0</v>
      </c>
      <c r="AU401" s="91">
        <f>IF(EA_Tabelle!$AI401="Ja",EA_Tabelle!$AO401,IF(EA_Tabelle!$AF401&lt;&gt;0,EA_Tabelle!$AF401,EA_Tabelle!$X401))</f>
        <v>0</v>
      </c>
    </row>
    <row r="402" spans="1:47" s="81" customFormat="1" ht="25" customHeight="1" x14ac:dyDescent="0.3">
      <c r="A402" s="89" t="str">
        <f t="shared" si="80"/>
        <v>0_382</v>
      </c>
      <c r="B402" s="78">
        <f t="shared" si="81"/>
        <v>0</v>
      </c>
      <c r="C402" s="78">
        <f>IF(EA_Tabelle!$B165="","",COUNTIF($B$20:B401,EA_Tabelle!$B165)+1)</f>
        <v>382</v>
      </c>
      <c r="D402" s="77">
        <f t="shared" si="82"/>
        <v>0</v>
      </c>
      <c r="E402" s="77" t="e">
        <f>INDEX(Lieferanten[L_ID],MATCH(EA_Tabelle!$M402,Lieferanten[Lieferantenbezeichnung],0))</f>
        <v>#N/A</v>
      </c>
      <c r="F402" s="79">
        <f t="shared" si="83"/>
        <v>0</v>
      </c>
      <c r="G402" s="79" t="str">
        <f>IF(EA_Tabelle!$L402="","",(INDEX(BT[Ressort],MATCH(EA_Tabelle!$L402,BT[Bedarfsträger],0))))</f>
        <v/>
      </c>
      <c r="H402" s="80" t="str">
        <f>IF(EA_Tabelle!$L402="","",(INDEX(BT[BT_ID],MATCH(EA_Tabelle!$L402,BT[Bedarfsträger],0))))</f>
        <v/>
      </c>
      <c r="I402" s="82">
        <f t="shared" si="84"/>
        <v>0</v>
      </c>
      <c r="J402" s="82">
        <f t="shared" si="85"/>
        <v>0</v>
      </c>
      <c r="K402" s="83">
        <f t="shared" si="86"/>
        <v>0</v>
      </c>
      <c r="L402" s="44"/>
      <c r="M402" s="46"/>
      <c r="N402" s="208"/>
      <c r="O402" s="44"/>
      <c r="P402" s="43"/>
      <c r="Q402" s="206"/>
      <c r="R402" s="44"/>
      <c r="S402" s="90"/>
      <c r="T402" s="46"/>
      <c r="U402" s="210"/>
      <c r="V402" s="43"/>
      <c r="W402" s="186">
        <f>IFERROR(U402*INDEX(Preisstufen[Netto],MATCH(EA_Tabelle!T402,Preisstufen[Preisstufe],0)),0)</f>
        <v>0</v>
      </c>
      <c r="X402" s="186">
        <f t="shared" si="91"/>
        <v>0</v>
      </c>
      <c r="Y402" s="47"/>
      <c r="Z402" s="211"/>
      <c r="AA402" s="212"/>
      <c r="AB402" s="193">
        <f t="shared" si="87"/>
        <v>0</v>
      </c>
      <c r="AC402" s="211">
        <f t="shared" si="88"/>
        <v>0</v>
      </c>
      <c r="AD402" s="88">
        <v>0.19</v>
      </c>
      <c r="AE402" s="195">
        <f t="shared" si="92"/>
        <v>0</v>
      </c>
      <c r="AF402" s="211">
        <f t="shared" si="93"/>
        <v>0</v>
      </c>
      <c r="AG402" s="50"/>
      <c r="AH402" s="43"/>
      <c r="AI402" s="46"/>
      <c r="AJ402" s="43"/>
      <c r="AK402" s="43"/>
      <c r="AL402" s="46"/>
      <c r="AM402" s="47"/>
      <c r="AN402" s="76">
        <f t="shared" si="89"/>
        <v>0</v>
      </c>
      <c r="AO402" s="76">
        <f t="shared" si="94"/>
        <v>0</v>
      </c>
      <c r="AP402" s="214"/>
      <c r="AQ402" s="76">
        <f t="shared" si="90"/>
        <v>0</v>
      </c>
      <c r="AR402" s="91">
        <f t="shared" si="95"/>
        <v>0</v>
      </c>
      <c r="AS402" s="184">
        <f>IF(EA_Tabelle!$AI402="Ja",EA_Tabelle!$AM402,IF(EA_Tabelle!$Y402&lt;&gt;"",EA_Tabelle!$Y402,EA_Tabelle!$U402))</f>
        <v>0</v>
      </c>
      <c r="AT402" s="76">
        <f>IF(EA_Tabelle!$AI402="Ja",EA_Tabelle!$AN402,IF(EA_Tabelle!$AC402&lt;&gt;0,EA_Tabelle!$AC402,EA_Tabelle!$W402))</f>
        <v>0</v>
      </c>
      <c r="AU402" s="91">
        <f>IF(EA_Tabelle!$AI402="Ja",EA_Tabelle!$AO402,IF(EA_Tabelle!$AF402&lt;&gt;0,EA_Tabelle!$AF402,EA_Tabelle!$X402))</f>
        <v>0</v>
      </c>
    </row>
    <row r="403" spans="1:47" s="81" customFormat="1" ht="25" customHeight="1" x14ac:dyDescent="0.3">
      <c r="A403" s="89" t="str">
        <f t="shared" si="80"/>
        <v>0_383</v>
      </c>
      <c r="B403" s="78">
        <f t="shared" si="81"/>
        <v>0</v>
      </c>
      <c r="C403" s="78">
        <f>IF(EA_Tabelle!$B166="","",COUNTIF($B$20:B402,EA_Tabelle!$B166)+1)</f>
        <v>383</v>
      </c>
      <c r="D403" s="77">
        <f t="shared" si="82"/>
        <v>0</v>
      </c>
      <c r="E403" s="77" t="e">
        <f>INDEX(Lieferanten[L_ID],MATCH(EA_Tabelle!$M403,Lieferanten[Lieferantenbezeichnung],0))</f>
        <v>#N/A</v>
      </c>
      <c r="F403" s="79">
        <f t="shared" si="83"/>
        <v>0</v>
      </c>
      <c r="G403" s="79" t="str">
        <f>IF(EA_Tabelle!$L403="","",(INDEX(BT[Ressort],MATCH(EA_Tabelle!$L403,BT[Bedarfsträger],0))))</f>
        <v/>
      </c>
      <c r="H403" s="80" t="str">
        <f>IF(EA_Tabelle!$L403="","",(INDEX(BT[BT_ID],MATCH(EA_Tabelle!$L403,BT[Bedarfsträger],0))))</f>
        <v/>
      </c>
      <c r="I403" s="82">
        <f t="shared" si="84"/>
        <v>0</v>
      </c>
      <c r="J403" s="82">
        <f t="shared" si="85"/>
        <v>0</v>
      </c>
      <c r="K403" s="83">
        <f t="shared" si="86"/>
        <v>0</v>
      </c>
      <c r="L403" s="44"/>
      <c r="M403" s="46"/>
      <c r="N403" s="208"/>
      <c r="O403" s="44"/>
      <c r="P403" s="43"/>
      <c r="Q403" s="206"/>
      <c r="R403" s="44"/>
      <c r="S403" s="90"/>
      <c r="T403" s="46"/>
      <c r="U403" s="210"/>
      <c r="V403" s="43"/>
      <c r="W403" s="186">
        <f>IFERROR(U403*INDEX(Preisstufen[Netto],MATCH(EA_Tabelle!T403,Preisstufen[Preisstufe],0)),0)</f>
        <v>0</v>
      </c>
      <c r="X403" s="186">
        <f t="shared" si="91"/>
        <v>0</v>
      </c>
      <c r="Y403" s="47"/>
      <c r="Z403" s="211"/>
      <c r="AA403" s="212"/>
      <c r="AB403" s="193">
        <f t="shared" si="87"/>
        <v>0</v>
      </c>
      <c r="AC403" s="211">
        <f t="shared" si="88"/>
        <v>0</v>
      </c>
      <c r="AD403" s="88">
        <v>0.19</v>
      </c>
      <c r="AE403" s="195">
        <f t="shared" si="92"/>
        <v>0</v>
      </c>
      <c r="AF403" s="211">
        <f t="shared" si="93"/>
        <v>0</v>
      </c>
      <c r="AG403" s="50"/>
      <c r="AH403" s="43"/>
      <c r="AI403" s="46"/>
      <c r="AJ403" s="43"/>
      <c r="AK403" s="43"/>
      <c r="AL403" s="46"/>
      <c r="AM403" s="47"/>
      <c r="AN403" s="76">
        <f t="shared" si="89"/>
        <v>0</v>
      </c>
      <c r="AO403" s="76">
        <f t="shared" si="94"/>
        <v>0</v>
      </c>
      <c r="AP403" s="214"/>
      <c r="AQ403" s="76">
        <f t="shared" si="90"/>
        <v>0</v>
      </c>
      <c r="AR403" s="91">
        <f t="shared" si="95"/>
        <v>0</v>
      </c>
      <c r="AS403" s="184">
        <f>IF(EA_Tabelle!$AI403="Ja",EA_Tabelle!$AM403,IF(EA_Tabelle!$Y403&lt;&gt;"",EA_Tabelle!$Y403,EA_Tabelle!$U403))</f>
        <v>0</v>
      </c>
      <c r="AT403" s="76">
        <f>IF(EA_Tabelle!$AI403="Ja",EA_Tabelle!$AN403,IF(EA_Tabelle!$AC403&lt;&gt;0,EA_Tabelle!$AC403,EA_Tabelle!$W403))</f>
        <v>0</v>
      </c>
      <c r="AU403" s="91">
        <f>IF(EA_Tabelle!$AI403="Ja",EA_Tabelle!$AO403,IF(EA_Tabelle!$AF403&lt;&gt;0,EA_Tabelle!$AF403,EA_Tabelle!$X403))</f>
        <v>0</v>
      </c>
    </row>
    <row r="404" spans="1:47" s="81" customFormat="1" ht="25" customHeight="1" x14ac:dyDescent="0.3">
      <c r="A404" s="89" t="str">
        <f t="shared" si="80"/>
        <v>0_384</v>
      </c>
      <c r="B404" s="78">
        <f t="shared" si="81"/>
        <v>0</v>
      </c>
      <c r="C404" s="78">
        <f>IF(EA_Tabelle!$B167="","",COUNTIF($B$20:B403,EA_Tabelle!$B167)+1)</f>
        <v>384</v>
      </c>
      <c r="D404" s="77">
        <f t="shared" si="82"/>
        <v>0</v>
      </c>
      <c r="E404" s="77" t="e">
        <f>INDEX(Lieferanten[L_ID],MATCH(EA_Tabelle!$M404,Lieferanten[Lieferantenbezeichnung],0))</f>
        <v>#N/A</v>
      </c>
      <c r="F404" s="79">
        <f t="shared" si="83"/>
        <v>0</v>
      </c>
      <c r="G404" s="79" t="str">
        <f>IF(EA_Tabelle!$L404="","",(INDEX(BT[Ressort],MATCH(EA_Tabelle!$L404,BT[Bedarfsträger],0))))</f>
        <v/>
      </c>
      <c r="H404" s="80" t="str">
        <f>IF(EA_Tabelle!$L404="","",(INDEX(BT[BT_ID],MATCH(EA_Tabelle!$L404,BT[Bedarfsträger],0))))</f>
        <v/>
      </c>
      <c r="I404" s="82">
        <f t="shared" si="84"/>
        <v>0</v>
      </c>
      <c r="J404" s="82">
        <f t="shared" si="85"/>
        <v>0</v>
      </c>
      <c r="K404" s="83">
        <f t="shared" si="86"/>
        <v>0</v>
      </c>
      <c r="L404" s="44"/>
      <c r="M404" s="46"/>
      <c r="N404" s="208"/>
      <c r="O404" s="44"/>
      <c r="P404" s="43"/>
      <c r="Q404" s="206"/>
      <c r="R404" s="44"/>
      <c r="S404" s="90"/>
      <c r="T404" s="46"/>
      <c r="U404" s="210"/>
      <c r="V404" s="43"/>
      <c r="W404" s="186">
        <f>IFERROR(U404*INDEX(Preisstufen[Netto],MATCH(EA_Tabelle!T404,Preisstufen[Preisstufe],0)),0)</f>
        <v>0</v>
      </c>
      <c r="X404" s="186">
        <f t="shared" si="91"/>
        <v>0</v>
      </c>
      <c r="Y404" s="47"/>
      <c r="Z404" s="211"/>
      <c r="AA404" s="212"/>
      <c r="AB404" s="193">
        <f t="shared" si="87"/>
        <v>0</v>
      </c>
      <c r="AC404" s="211">
        <f t="shared" si="88"/>
        <v>0</v>
      </c>
      <c r="AD404" s="88">
        <v>0.19</v>
      </c>
      <c r="AE404" s="195">
        <f t="shared" si="92"/>
        <v>0</v>
      </c>
      <c r="AF404" s="211">
        <f t="shared" si="93"/>
        <v>0</v>
      </c>
      <c r="AG404" s="50"/>
      <c r="AH404" s="43"/>
      <c r="AI404" s="46"/>
      <c r="AJ404" s="43"/>
      <c r="AK404" s="43"/>
      <c r="AL404" s="46"/>
      <c r="AM404" s="47"/>
      <c r="AN404" s="76">
        <f t="shared" si="89"/>
        <v>0</v>
      </c>
      <c r="AO404" s="76">
        <f t="shared" si="94"/>
        <v>0</v>
      </c>
      <c r="AP404" s="214"/>
      <c r="AQ404" s="76">
        <f t="shared" si="90"/>
        <v>0</v>
      </c>
      <c r="AR404" s="91">
        <f t="shared" si="95"/>
        <v>0</v>
      </c>
      <c r="AS404" s="184">
        <f>IF(EA_Tabelle!$AI404="Ja",EA_Tabelle!$AM404,IF(EA_Tabelle!$Y404&lt;&gt;"",EA_Tabelle!$Y404,EA_Tabelle!$U404))</f>
        <v>0</v>
      </c>
      <c r="AT404" s="76">
        <f>IF(EA_Tabelle!$AI404="Ja",EA_Tabelle!$AN404,IF(EA_Tabelle!$AC404&lt;&gt;0,EA_Tabelle!$AC404,EA_Tabelle!$W404))</f>
        <v>0</v>
      </c>
      <c r="AU404" s="91">
        <f>IF(EA_Tabelle!$AI404="Ja",EA_Tabelle!$AO404,IF(EA_Tabelle!$AF404&lt;&gt;0,EA_Tabelle!$AF404,EA_Tabelle!$X404))</f>
        <v>0</v>
      </c>
    </row>
    <row r="405" spans="1:47" s="81" customFormat="1" ht="25" customHeight="1" x14ac:dyDescent="0.3">
      <c r="A405" s="89" t="str">
        <f t="shared" ref="A405:A468" si="96">IF(B405="","",B405&amp;"_"&amp;C405)</f>
        <v>0_385</v>
      </c>
      <c r="B405" s="78">
        <f t="shared" ref="B405:B468" si="97">$S$8</f>
        <v>0</v>
      </c>
      <c r="C405" s="78">
        <f>IF(EA_Tabelle!$B168="","",COUNTIF($B$20:B404,EA_Tabelle!$B168)+1)</f>
        <v>385</v>
      </c>
      <c r="D405" s="77">
        <f t="shared" ref="D405:D468" si="98">$S$6</f>
        <v>0</v>
      </c>
      <c r="E405" s="77" t="e">
        <f>INDEX(Lieferanten[L_ID],MATCH(EA_Tabelle!$M405,Lieferanten[Lieferantenbezeichnung],0))</f>
        <v>#N/A</v>
      </c>
      <c r="F405" s="79">
        <f t="shared" ref="F405:F468" si="99">$N$6</f>
        <v>0</v>
      </c>
      <c r="G405" s="79" t="str">
        <f>IF(EA_Tabelle!$L405="","",(INDEX(BT[Ressort],MATCH(EA_Tabelle!$L405,BT[Bedarfsträger],0))))</f>
        <v/>
      </c>
      <c r="H405" s="80" t="str">
        <f>IF(EA_Tabelle!$L405="","",(INDEX(BT[BT_ID],MATCH(EA_Tabelle!$L405,BT[Bedarfsträger],0))))</f>
        <v/>
      </c>
      <c r="I405" s="82">
        <f t="shared" ref="I405:I468" si="100">$N$10</f>
        <v>0</v>
      </c>
      <c r="J405" s="82">
        <f t="shared" ref="J405:J468" si="101">$P$10</f>
        <v>0</v>
      </c>
      <c r="K405" s="83">
        <f t="shared" ref="K405:K468" si="102">$S$10</f>
        <v>0</v>
      </c>
      <c r="L405" s="44"/>
      <c r="M405" s="46"/>
      <c r="N405" s="208"/>
      <c r="O405" s="44"/>
      <c r="P405" s="43"/>
      <c r="Q405" s="206"/>
      <c r="R405" s="44"/>
      <c r="S405" s="90"/>
      <c r="T405" s="46"/>
      <c r="U405" s="210"/>
      <c r="V405" s="43"/>
      <c r="W405" s="186">
        <f>IFERROR(U405*INDEX(Preisstufen[Netto],MATCH(EA_Tabelle!T405,Preisstufen[Preisstufe],0)),0)</f>
        <v>0</v>
      </c>
      <c r="X405" s="186">
        <f t="shared" si="91"/>
        <v>0</v>
      </c>
      <c r="Y405" s="47"/>
      <c r="Z405" s="211"/>
      <c r="AA405" s="212"/>
      <c r="AB405" s="193">
        <f t="shared" ref="AB405:AB468" si="103">IFERROR(IF(Vertragstyp="Beratervertrag", W405/U405,Z405*(1-AA405)),0)</f>
        <v>0</v>
      </c>
      <c r="AC405" s="211">
        <f t="shared" ref="AC405:AC468" si="104">IF(Vertragstyp="Beratervertrag", W405,Y405*AB405)</f>
        <v>0</v>
      </c>
      <c r="AD405" s="88">
        <v>0.19</v>
      </c>
      <c r="AE405" s="195">
        <f t="shared" si="92"/>
        <v>0</v>
      </c>
      <c r="AF405" s="211">
        <f t="shared" si="93"/>
        <v>0</v>
      </c>
      <c r="AG405" s="50"/>
      <c r="AH405" s="43"/>
      <c r="AI405" s="46"/>
      <c r="AJ405" s="43"/>
      <c r="AK405" s="43"/>
      <c r="AL405" s="46"/>
      <c r="AM405" s="47"/>
      <c r="AN405" s="76">
        <f t="shared" ref="AN405:AN468" si="105">AM405*AB405</f>
        <v>0</v>
      </c>
      <c r="AO405" s="76">
        <f t="shared" si="94"/>
        <v>0</v>
      </c>
      <c r="AP405" s="214"/>
      <c r="AQ405" s="76">
        <f t="shared" ref="AQ405:AQ468" si="106">AN405*(1-AP405)</f>
        <v>0</v>
      </c>
      <c r="AR405" s="91">
        <f t="shared" si="95"/>
        <v>0</v>
      </c>
      <c r="AS405" s="184">
        <f>IF(EA_Tabelle!$AI405="Ja",EA_Tabelle!$AM405,IF(EA_Tabelle!$Y405&lt;&gt;"",EA_Tabelle!$Y405,EA_Tabelle!$U405))</f>
        <v>0</v>
      </c>
      <c r="AT405" s="76">
        <f>IF(EA_Tabelle!$AI405="Ja",EA_Tabelle!$AN405,IF(EA_Tabelle!$AC405&lt;&gt;0,EA_Tabelle!$AC405,EA_Tabelle!$W405))</f>
        <v>0</v>
      </c>
      <c r="AU405" s="91">
        <f>IF(EA_Tabelle!$AI405="Ja",EA_Tabelle!$AO405,IF(EA_Tabelle!$AF405&lt;&gt;0,EA_Tabelle!$AF405,EA_Tabelle!$X405))</f>
        <v>0</v>
      </c>
    </row>
    <row r="406" spans="1:47" s="81" customFormat="1" ht="25" customHeight="1" x14ac:dyDescent="0.3">
      <c r="A406" s="89" t="str">
        <f t="shared" si="96"/>
        <v>0_386</v>
      </c>
      <c r="B406" s="78">
        <f t="shared" si="97"/>
        <v>0</v>
      </c>
      <c r="C406" s="78">
        <f>IF(EA_Tabelle!$B169="","",COUNTIF($B$20:B405,EA_Tabelle!$B169)+1)</f>
        <v>386</v>
      </c>
      <c r="D406" s="77">
        <f t="shared" si="98"/>
        <v>0</v>
      </c>
      <c r="E406" s="77" t="e">
        <f>INDEX(Lieferanten[L_ID],MATCH(EA_Tabelle!$M406,Lieferanten[Lieferantenbezeichnung],0))</f>
        <v>#N/A</v>
      </c>
      <c r="F406" s="79">
        <f t="shared" si="99"/>
        <v>0</v>
      </c>
      <c r="G406" s="79" t="str">
        <f>IF(EA_Tabelle!$L406="","",(INDEX(BT[Ressort],MATCH(EA_Tabelle!$L406,BT[Bedarfsträger],0))))</f>
        <v/>
      </c>
      <c r="H406" s="80" t="str">
        <f>IF(EA_Tabelle!$L406="","",(INDEX(BT[BT_ID],MATCH(EA_Tabelle!$L406,BT[Bedarfsträger],0))))</f>
        <v/>
      </c>
      <c r="I406" s="82">
        <f t="shared" si="100"/>
        <v>0</v>
      </c>
      <c r="J406" s="82">
        <f t="shared" si="101"/>
        <v>0</v>
      </c>
      <c r="K406" s="83">
        <f t="shared" si="102"/>
        <v>0</v>
      </c>
      <c r="L406" s="44"/>
      <c r="M406" s="46"/>
      <c r="N406" s="208"/>
      <c r="O406" s="44"/>
      <c r="P406" s="43"/>
      <c r="Q406" s="206"/>
      <c r="R406" s="44"/>
      <c r="S406" s="90"/>
      <c r="T406" s="46"/>
      <c r="U406" s="210"/>
      <c r="V406" s="43"/>
      <c r="W406" s="186">
        <f>IFERROR(U406*INDEX(Preisstufen[Netto],MATCH(EA_Tabelle!T406,Preisstufen[Preisstufe],0)),0)</f>
        <v>0</v>
      </c>
      <c r="X406" s="186">
        <f t="shared" ref="X406:X469" si="107">W406*(1+AD406)</f>
        <v>0</v>
      </c>
      <c r="Y406" s="47"/>
      <c r="Z406" s="211"/>
      <c r="AA406" s="212"/>
      <c r="AB406" s="193">
        <f t="shared" si="103"/>
        <v>0</v>
      </c>
      <c r="AC406" s="211">
        <f t="shared" si="104"/>
        <v>0</v>
      </c>
      <c r="AD406" s="88">
        <v>0.19</v>
      </c>
      <c r="AE406" s="195">
        <f t="shared" ref="AE406:AE469" si="108">AB406*(1+AD406)</f>
        <v>0</v>
      </c>
      <c r="AF406" s="211">
        <f t="shared" ref="AF406:AF469" si="109">AC406*(1+AD406)</f>
        <v>0</v>
      </c>
      <c r="AG406" s="50"/>
      <c r="AH406" s="43"/>
      <c r="AI406" s="46"/>
      <c r="AJ406" s="43"/>
      <c r="AK406" s="43"/>
      <c r="AL406" s="46"/>
      <c r="AM406" s="47"/>
      <c r="AN406" s="76">
        <f t="shared" si="105"/>
        <v>0</v>
      </c>
      <c r="AO406" s="76">
        <f t="shared" ref="AO406:AO469" si="110">AN406*(1+AD406)</f>
        <v>0</v>
      </c>
      <c r="AP406" s="214"/>
      <c r="AQ406" s="76">
        <f t="shared" si="106"/>
        <v>0</v>
      </c>
      <c r="AR406" s="91">
        <f t="shared" ref="AR406:AR469" si="111">AQ406*(1+AD406)</f>
        <v>0</v>
      </c>
      <c r="AS406" s="184">
        <f>IF(EA_Tabelle!$AI406="Ja",EA_Tabelle!$AM406,IF(EA_Tabelle!$Y406&lt;&gt;"",EA_Tabelle!$Y406,EA_Tabelle!$U406))</f>
        <v>0</v>
      </c>
      <c r="AT406" s="76">
        <f>IF(EA_Tabelle!$AI406="Ja",EA_Tabelle!$AN406,IF(EA_Tabelle!$AC406&lt;&gt;0,EA_Tabelle!$AC406,EA_Tabelle!$W406))</f>
        <v>0</v>
      </c>
      <c r="AU406" s="91">
        <f>IF(EA_Tabelle!$AI406="Ja",EA_Tabelle!$AO406,IF(EA_Tabelle!$AF406&lt;&gt;0,EA_Tabelle!$AF406,EA_Tabelle!$X406))</f>
        <v>0</v>
      </c>
    </row>
    <row r="407" spans="1:47" s="81" customFormat="1" ht="25" customHeight="1" x14ac:dyDescent="0.3">
      <c r="A407" s="89" t="str">
        <f t="shared" si="96"/>
        <v>0_387</v>
      </c>
      <c r="B407" s="78">
        <f t="shared" si="97"/>
        <v>0</v>
      </c>
      <c r="C407" s="78">
        <f>IF(EA_Tabelle!$B170="","",COUNTIF($B$20:B406,EA_Tabelle!$B170)+1)</f>
        <v>387</v>
      </c>
      <c r="D407" s="77">
        <f t="shared" si="98"/>
        <v>0</v>
      </c>
      <c r="E407" s="77" t="e">
        <f>INDEX(Lieferanten[L_ID],MATCH(EA_Tabelle!$M407,Lieferanten[Lieferantenbezeichnung],0))</f>
        <v>#N/A</v>
      </c>
      <c r="F407" s="79">
        <f t="shared" si="99"/>
        <v>0</v>
      </c>
      <c r="G407" s="79" t="str">
        <f>IF(EA_Tabelle!$L407="","",(INDEX(BT[Ressort],MATCH(EA_Tabelle!$L407,BT[Bedarfsträger],0))))</f>
        <v/>
      </c>
      <c r="H407" s="80" t="str">
        <f>IF(EA_Tabelle!$L407="","",(INDEX(BT[BT_ID],MATCH(EA_Tabelle!$L407,BT[Bedarfsträger],0))))</f>
        <v/>
      </c>
      <c r="I407" s="82">
        <f t="shared" si="100"/>
        <v>0</v>
      </c>
      <c r="J407" s="82">
        <f t="shared" si="101"/>
        <v>0</v>
      </c>
      <c r="K407" s="83">
        <f t="shared" si="102"/>
        <v>0</v>
      </c>
      <c r="L407" s="44"/>
      <c r="M407" s="46"/>
      <c r="N407" s="208"/>
      <c r="O407" s="44"/>
      <c r="P407" s="43"/>
      <c r="Q407" s="206"/>
      <c r="R407" s="44"/>
      <c r="S407" s="90"/>
      <c r="T407" s="46"/>
      <c r="U407" s="210"/>
      <c r="V407" s="43"/>
      <c r="W407" s="186">
        <f>IFERROR(U407*INDEX(Preisstufen[Netto],MATCH(EA_Tabelle!T407,Preisstufen[Preisstufe],0)),0)</f>
        <v>0</v>
      </c>
      <c r="X407" s="186">
        <f t="shared" si="107"/>
        <v>0</v>
      </c>
      <c r="Y407" s="47"/>
      <c r="Z407" s="211"/>
      <c r="AA407" s="212"/>
      <c r="AB407" s="193">
        <f t="shared" si="103"/>
        <v>0</v>
      </c>
      <c r="AC407" s="211">
        <f t="shared" si="104"/>
        <v>0</v>
      </c>
      <c r="AD407" s="88">
        <v>0.19</v>
      </c>
      <c r="AE407" s="195">
        <f t="shared" si="108"/>
        <v>0</v>
      </c>
      <c r="AF407" s="211">
        <f t="shared" si="109"/>
        <v>0</v>
      </c>
      <c r="AG407" s="50"/>
      <c r="AH407" s="43"/>
      <c r="AI407" s="46"/>
      <c r="AJ407" s="43"/>
      <c r="AK407" s="43"/>
      <c r="AL407" s="46"/>
      <c r="AM407" s="47"/>
      <c r="AN407" s="76">
        <f t="shared" si="105"/>
        <v>0</v>
      </c>
      <c r="AO407" s="76">
        <f t="shared" si="110"/>
        <v>0</v>
      </c>
      <c r="AP407" s="214"/>
      <c r="AQ407" s="76">
        <f t="shared" si="106"/>
        <v>0</v>
      </c>
      <c r="AR407" s="91">
        <f t="shared" si="111"/>
        <v>0</v>
      </c>
      <c r="AS407" s="184">
        <f>IF(EA_Tabelle!$AI407="Ja",EA_Tabelle!$AM407,IF(EA_Tabelle!$Y407&lt;&gt;"",EA_Tabelle!$Y407,EA_Tabelle!$U407))</f>
        <v>0</v>
      </c>
      <c r="AT407" s="76">
        <f>IF(EA_Tabelle!$AI407="Ja",EA_Tabelle!$AN407,IF(EA_Tabelle!$AC407&lt;&gt;0,EA_Tabelle!$AC407,EA_Tabelle!$W407))</f>
        <v>0</v>
      </c>
      <c r="AU407" s="91">
        <f>IF(EA_Tabelle!$AI407="Ja",EA_Tabelle!$AO407,IF(EA_Tabelle!$AF407&lt;&gt;0,EA_Tabelle!$AF407,EA_Tabelle!$X407))</f>
        <v>0</v>
      </c>
    </row>
    <row r="408" spans="1:47" s="81" customFormat="1" ht="25" customHeight="1" x14ac:dyDescent="0.3">
      <c r="A408" s="89" t="str">
        <f t="shared" si="96"/>
        <v>0_388</v>
      </c>
      <c r="B408" s="78">
        <f t="shared" si="97"/>
        <v>0</v>
      </c>
      <c r="C408" s="78">
        <f>IF(EA_Tabelle!$B171="","",COUNTIF($B$20:B407,EA_Tabelle!$B171)+1)</f>
        <v>388</v>
      </c>
      <c r="D408" s="77">
        <f t="shared" si="98"/>
        <v>0</v>
      </c>
      <c r="E408" s="77" t="e">
        <f>INDEX(Lieferanten[L_ID],MATCH(EA_Tabelle!$M408,Lieferanten[Lieferantenbezeichnung],0))</f>
        <v>#N/A</v>
      </c>
      <c r="F408" s="79">
        <f t="shared" si="99"/>
        <v>0</v>
      </c>
      <c r="G408" s="79" t="str">
        <f>IF(EA_Tabelle!$L408="","",(INDEX(BT[Ressort],MATCH(EA_Tabelle!$L408,BT[Bedarfsträger],0))))</f>
        <v/>
      </c>
      <c r="H408" s="80" t="str">
        <f>IF(EA_Tabelle!$L408="","",(INDEX(BT[BT_ID],MATCH(EA_Tabelle!$L408,BT[Bedarfsträger],0))))</f>
        <v/>
      </c>
      <c r="I408" s="82">
        <f t="shared" si="100"/>
        <v>0</v>
      </c>
      <c r="J408" s="82">
        <f t="shared" si="101"/>
        <v>0</v>
      </c>
      <c r="K408" s="83">
        <f t="shared" si="102"/>
        <v>0</v>
      </c>
      <c r="L408" s="44"/>
      <c r="M408" s="46"/>
      <c r="N408" s="208"/>
      <c r="O408" s="44"/>
      <c r="P408" s="43"/>
      <c r="Q408" s="206"/>
      <c r="R408" s="44"/>
      <c r="S408" s="90"/>
      <c r="T408" s="46"/>
      <c r="U408" s="210"/>
      <c r="V408" s="43"/>
      <c r="W408" s="186">
        <f>IFERROR(U408*INDEX(Preisstufen[Netto],MATCH(EA_Tabelle!T408,Preisstufen[Preisstufe],0)),0)</f>
        <v>0</v>
      </c>
      <c r="X408" s="186">
        <f t="shared" si="107"/>
        <v>0</v>
      </c>
      <c r="Y408" s="47"/>
      <c r="Z408" s="211"/>
      <c r="AA408" s="212"/>
      <c r="AB408" s="193">
        <f t="shared" si="103"/>
        <v>0</v>
      </c>
      <c r="AC408" s="211">
        <f t="shared" si="104"/>
        <v>0</v>
      </c>
      <c r="AD408" s="88">
        <v>0.19</v>
      </c>
      <c r="AE408" s="195">
        <f t="shared" si="108"/>
        <v>0</v>
      </c>
      <c r="AF408" s="211">
        <f t="shared" si="109"/>
        <v>0</v>
      </c>
      <c r="AG408" s="50"/>
      <c r="AH408" s="43"/>
      <c r="AI408" s="46"/>
      <c r="AJ408" s="43"/>
      <c r="AK408" s="43"/>
      <c r="AL408" s="46"/>
      <c r="AM408" s="47"/>
      <c r="AN408" s="76">
        <f t="shared" si="105"/>
        <v>0</v>
      </c>
      <c r="AO408" s="76">
        <f t="shared" si="110"/>
        <v>0</v>
      </c>
      <c r="AP408" s="214"/>
      <c r="AQ408" s="76">
        <f t="shared" si="106"/>
        <v>0</v>
      </c>
      <c r="AR408" s="91">
        <f t="shared" si="111"/>
        <v>0</v>
      </c>
      <c r="AS408" s="184">
        <f>IF(EA_Tabelle!$AI408="Ja",EA_Tabelle!$AM408,IF(EA_Tabelle!$Y408&lt;&gt;"",EA_Tabelle!$Y408,EA_Tabelle!$U408))</f>
        <v>0</v>
      </c>
      <c r="AT408" s="76">
        <f>IF(EA_Tabelle!$AI408="Ja",EA_Tabelle!$AN408,IF(EA_Tabelle!$AC408&lt;&gt;0,EA_Tabelle!$AC408,EA_Tabelle!$W408))</f>
        <v>0</v>
      </c>
      <c r="AU408" s="91">
        <f>IF(EA_Tabelle!$AI408="Ja",EA_Tabelle!$AO408,IF(EA_Tabelle!$AF408&lt;&gt;0,EA_Tabelle!$AF408,EA_Tabelle!$X408))</f>
        <v>0</v>
      </c>
    </row>
    <row r="409" spans="1:47" s="81" customFormat="1" ht="25" customHeight="1" x14ac:dyDescent="0.3">
      <c r="A409" s="89" t="str">
        <f t="shared" si="96"/>
        <v>0_389</v>
      </c>
      <c r="B409" s="78">
        <f t="shared" si="97"/>
        <v>0</v>
      </c>
      <c r="C409" s="78">
        <f>IF(EA_Tabelle!$B172="","",COUNTIF($B$20:B408,EA_Tabelle!$B172)+1)</f>
        <v>389</v>
      </c>
      <c r="D409" s="77">
        <f t="shared" si="98"/>
        <v>0</v>
      </c>
      <c r="E409" s="77" t="e">
        <f>INDEX(Lieferanten[L_ID],MATCH(EA_Tabelle!$M409,Lieferanten[Lieferantenbezeichnung],0))</f>
        <v>#N/A</v>
      </c>
      <c r="F409" s="79">
        <f t="shared" si="99"/>
        <v>0</v>
      </c>
      <c r="G409" s="79" t="str">
        <f>IF(EA_Tabelle!$L409="","",(INDEX(BT[Ressort],MATCH(EA_Tabelle!$L409,BT[Bedarfsträger],0))))</f>
        <v/>
      </c>
      <c r="H409" s="80" t="str">
        <f>IF(EA_Tabelle!$L409="","",(INDEX(BT[BT_ID],MATCH(EA_Tabelle!$L409,BT[Bedarfsträger],0))))</f>
        <v/>
      </c>
      <c r="I409" s="82">
        <f t="shared" si="100"/>
        <v>0</v>
      </c>
      <c r="J409" s="82">
        <f t="shared" si="101"/>
        <v>0</v>
      </c>
      <c r="K409" s="83">
        <f t="shared" si="102"/>
        <v>0</v>
      </c>
      <c r="L409" s="44"/>
      <c r="M409" s="46"/>
      <c r="N409" s="208"/>
      <c r="O409" s="44"/>
      <c r="P409" s="43"/>
      <c r="Q409" s="206"/>
      <c r="R409" s="44"/>
      <c r="S409" s="90"/>
      <c r="T409" s="46"/>
      <c r="U409" s="210"/>
      <c r="V409" s="43"/>
      <c r="W409" s="186">
        <f>IFERROR(U409*INDEX(Preisstufen[Netto],MATCH(EA_Tabelle!T409,Preisstufen[Preisstufe],0)),0)</f>
        <v>0</v>
      </c>
      <c r="X409" s="186">
        <f t="shared" si="107"/>
        <v>0</v>
      </c>
      <c r="Y409" s="47"/>
      <c r="Z409" s="211"/>
      <c r="AA409" s="212"/>
      <c r="AB409" s="193">
        <f t="shared" si="103"/>
        <v>0</v>
      </c>
      <c r="AC409" s="211">
        <f t="shared" si="104"/>
        <v>0</v>
      </c>
      <c r="AD409" s="88">
        <v>0.19</v>
      </c>
      <c r="AE409" s="195">
        <f t="shared" si="108"/>
        <v>0</v>
      </c>
      <c r="AF409" s="211">
        <f t="shared" si="109"/>
        <v>0</v>
      </c>
      <c r="AG409" s="50"/>
      <c r="AH409" s="43"/>
      <c r="AI409" s="46"/>
      <c r="AJ409" s="43"/>
      <c r="AK409" s="43"/>
      <c r="AL409" s="46"/>
      <c r="AM409" s="47"/>
      <c r="AN409" s="76">
        <f t="shared" si="105"/>
        <v>0</v>
      </c>
      <c r="AO409" s="76">
        <f t="shared" si="110"/>
        <v>0</v>
      </c>
      <c r="AP409" s="214"/>
      <c r="AQ409" s="76">
        <f t="shared" si="106"/>
        <v>0</v>
      </c>
      <c r="AR409" s="91">
        <f t="shared" si="111"/>
        <v>0</v>
      </c>
      <c r="AS409" s="184">
        <f>IF(EA_Tabelle!$AI409="Ja",EA_Tabelle!$AM409,IF(EA_Tabelle!$Y409&lt;&gt;"",EA_Tabelle!$Y409,EA_Tabelle!$U409))</f>
        <v>0</v>
      </c>
      <c r="AT409" s="76">
        <f>IF(EA_Tabelle!$AI409="Ja",EA_Tabelle!$AN409,IF(EA_Tabelle!$AC409&lt;&gt;0,EA_Tabelle!$AC409,EA_Tabelle!$W409))</f>
        <v>0</v>
      </c>
      <c r="AU409" s="91">
        <f>IF(EA_Tabelle!$AI409="Ja",EA_Tabelle!$AO409,IF(EA_Tabelle!$AF409&lt;&gt;0,EA_Tabelle!$AF409,EA_Tabelle!$X409))</f>
        <v>0</v>
      </c>
    </row>
    <row r="410" spans="1:47" s="81" customFormat="1" ht="25" customHeight="1" x14ac:dyDescent="0.3">
      <c r="A410" s="89" t="str">
        <f t="shared" si="96"/>
        <v>0_390</v>
      </c>
      <c r="B410" s="78">
        <f t="shared" si="97"/>
        <v>0</v>
      </c>
      <c r="C410" s="78">
        <f>IF(EA_Tabelle!$B173="","",COUNTIF($B$20:B409,EA_Tabelle!$B173)+1)</f>
        <v>390</v>
      </c>
      <c r="D410" s="77">
        <f t="shared" si="98"/>
        <v>0</v>
      </c>
      <c r="E410" s="77" t="e">
        <f>INDEX(Lieferanten[L_ID],MATCH(EA_Tabelle!$M410,Lieferanten[Lieferantenbezeichnung],0))</f>
        <v>#N/A</v>
      </c>
      <c r="F410" s="79">
        <f t="shared" si="99"/>
        <v>0</v>
      </c>
      <c r="G410" s="79" t="str">
        <f>IF(EA_Tabelle!$L410="","",(INDEX(BT[Ressort],MATCH(EA_Tabelle!$L410,BT[Bedarfsträger],0))))</f>
        <v/>
      </c>
      <c r="H410" s="80" t="str">
        <f>IF(EA_Tabelle!$L410="","",(INDEX(BT[BT_ID],MATCH(EA_Tabelle!$L410,BT[Bedarfsträger],0))))</f>
        <v/>
      </c>
      <c r="I410" s="82">
        <f t="shared" si="100"/>
        <v>0</v>
      </c>
      <c r="J410" s="82">
        <f t="shared" si="101"/>
        <v>0</v>
      </c>
      <c r="K410" s="83">
        <f t="shared" si="102"/>
        <v>0</v>
      </c>
      <c r="L410" s="44"/>
      <c r="M410" s="46"/>
      <c r="N410" s="208"/>
      <c r="O410" s="44"/>
      <c r="P410" s="43"/>
      <c r="Q410" s="206"/>
      <c r="R410" s="44"/>
      <c r="S410" s="90"/>
      <c r="T410" s="46"/>
      <c r="U410" s="210"/>
      <c r="V410" s="43"/>
      <c r="W410" s="186">
        <f>IFERROR(U410*INDEX(Preisstufen[Netto],MATCH(EA_Tabelle!T410,Preisstufen[Preisstufe],0)),0)</f>
        <v>0</v>
      </c>
      <c r="X410" s="186">
        <f t="shared" si="107"/>
        <v>0</v>
      </c>
      <c r="Y410" s="47"/>
      <c r="Z410" s="211"/>
      <c r="AA410" s="212"/>
      <c r="AB410" s="193">
        <f t="shared" si="103"/>
        <v>0</v>
      </c>
      <c r="AC410" s="211">
        <f t="shared" si="104"/>
        <v>0</v>
      </c>
      <c r="AD410" s="88">
        <v>0.19</v>
      </c>
      <c r="AE410" s="195">
        <f t="shared" si="108"/>
        <v>0</v>
      </c>
      <c r="AF410" s="211">
        <f t="shared" si="109"/>
        <v>0</v>
      </c>
      <c r="AG410" s="50"/>
      <c r="AH410" s="43"/>
      <c r="AI410" s="46"/>
      <c r="AJ410" s="43"/>
      <c r="AK410" s="43"/>
      <c r="AL410" s="46"/>
      <c r="AM410" s="47"/>
      <c r="AN410" s="76">
        <f t="shared" si="105"/>
        <v>0</v>
      </c>
      <c r="AO410" s="76">
        <f t="shared" si="110"/>
        <v>0</v>
      </c>
      <c r="AP410" s="214"/>
      <c r="AQ410" s="76">
        <f t="shared" si="106"/>
        <v>0</v>
      </c>
      <c r="AR410" s="91">
        <f t="shared" si="111"/>
        <v>0</v>
      </c>
      <c r="AS410" s="184">
        <f>IF(EA_Tabelle!$AI410="Ja",EA_Tabelle!$AM410,IF(EA_Tabelle!$Y410&lt;&gt;"",EA_Tabelle!$Y410,EA_Tabelle!$U410))</f>
        <v>0</v>
      </c>
      <c r="AT410" s="76">
        <f>IF(EA_Tabelle!$AI410="Ja",EA_Tabelle!$AN410,IF(EA_Tabelle!$AC410&lt;&gt;0,EA_Tabelle!$AC410,EA_Tabelle!$W410))</f>
        <v>0</v>
      </c>
      <c r="AU410" s="91">
        <f>IF(EA_Tabelle!$AI410="Ja",EA_Tabelle!$AO410,IF(EA_Tabelle!$AF410&lt;&gt;0,EA_Tabelle!$AF410,EA_Tabelle!$X410))</f>
        <v>0</v>
      </c>
    </row>
    <row r="411" spans="1:47" s="81" customFormat="1" ht="25" customHeight="1" x14ac:dyDescent="0.3">
      <c r="A411" s="89" t="str">
        <f t="shared" si="96"/>
        <v>0_391</v>
      </c>
      <c r="B411" s="78">
        <f t="shared" si="97"/>
        <v>0</v>
      </c>
      <c r="C411" s="78">
        <f>IF(EA_Tabelle!$B174="","",COUNTIF($B$20:B410,EA_Tabelle!$B174)+1)</f>
        <v>391</v>
      </c>
      <c r="D411" s="77">
        <f t="shared" si="98"/>
        <v>0</v>
      </c>
      <c r="E411" s="77" t="e">
        <f>INDEX(Lieferanten[L_ID],MATCH(EA_Tabelle!$M411,Lieferanten[Lieferantenbezeichnung],0))</f>
        <v>#N/A</v>
      </c>
      <c r="F411" s="79">
        <f t="shared" si="99"/>
        <v>0</v>
      </c>
      <c r="G411" s="79" t="str">
        <f>IF(EA_Tabelle!$L411="","",(INDEX(BT[Ressort],MATCH(EA_Tabelle!$L411,BT[Bedarfsträger],0))))</f>
        <v/>
      </c>
      <c r="H411" s="80" t="str">
        <f>IF(EA_Tabelle!$L411="","",(INDEX(BT[BT_ID],MATCH(EA_Tabelle!$L411,BT[Bedarfsträger],0))))</f>
        <v/>
      </c>
      <c r="I411" s="82">
        <f t="shared" si="100"/>
        <v>0</v>
      </c>
      <c r="J411" s="82">
        <f t="shared" si="101"/>
        <v>0</v>
      </c>
      <c r="K411" s="83">
        <f t="shared" si="102"/>
        <v>0</v>
      </c>
      <c r="L411" s="44"/>
      <c r="M411" s="46"/>
      <c r="N411" s="208"/>
      <c r="O411" s="44"/>
      <c r="P411" s="43"/>
      <c r="Q411" s="206"/>
      <c r="R411" s="44"/>
      <c r="S411" s="90"/>
      <c r="T411" s="46"/>
      <c r="U411" s="210"/>
      <c r="V411" s="43"/>
      <c r="W411" s="186">
        <f>IFERROR(U411*INDEX(Preisstufen[Netto],MATCH(EA_Tabelle!T411,Preisstufen[Preisstufe],0)),0)</f>
        <v>0</v>
      </c>
      <c r="X411" s="186">
        <f t="shared" si="107"/>
        <v>0</v>
      </c>
      <c r="Y411" s="47"/>
      <c r="Z411" s="211"/>
      <c r="AA411" s="212"/>
      <c r="AB411" s="193">
        <f t="shared" si="103"/>
        <v>0</v>
      </c>
      <c r="AC411" s="211">
        <f t="shared" si="104"/>
        <v>0</v>
      </c>
      <c r="AD411" s="88">
        <v>0.19</v>
      </c>
      <c r="AE411" s="195">
        <f t="shared" si="108"/>
        <v>0</v>
      </c>
      <c r="AF411" s="211">
        <f t="shared" si="109"/>
        <v>0</v>
      </c>
      <c r="AG411" s="50"/>
      <c r="AH411" s="43"/>
      <c r="AI411" s="46"/>
      <c r="AJ411" s="43"/>
      <c r="AK411" s="43"/>
      <c r="AL411" s="46"/>
      <c r="AM411" s="47"/>
      <c r="AN411" s="76">
        <f t="shared" si="105"/>
        <v>0</v>
      </c>
      <c r="AO411" s="76">
        <f t="shared" si="110"/>
        <v>0</v>
      </c>
      <c r="AP411" s="214"/>
      <c r="AQ411" s="76">
        <f t="shared" si="106"/>
        <v>0</v>
      </c>
      <c r="AR411" s="91">
        <f t="shared" si="111"/>
        <v>0</v>
      </c>
      <c r="AS411" s="184">
        <f>IF(EA_Tabelle!$AI411="Ja",EA_Tabelle!$AM411,IF(EA_Tabelle!$Y411&lt;&gt;"",EA_Tabelle!$Y411,EA_Tabelle!$U411))</f>
        <v>0</v>
      </c>
      <c r="AT411" s="76">
        <f>IF(EA_Tabelle!$AI411="Ja",EA_Tabelle!$AN411,IF(EA_Tabelle!$AC411&lt;&gt;0,EA_Tabelle!$AC411,EA_Tabelle!$W411))</f>
        <v>0</v>
      </c>
      <c r="AU411" s="91">
        <f>IF(EA_Tabelle!$AI411="Ja",EA_Tabelle!$AO411,IF(EA_Tabelle!$AF411&lt;&gt;0,EA_Tabelle!$AF411,EA_Tabelle!$X411))</f>
        <v>0</v>
      </c>
    </row>
    <row r="412" spans="1:47" s="81" customFormat="1" ht="25" customHeight="1" x14ac:dyDescent="0.3">
      <c r="A412" s="89" t="str">
        <f t="shared" si="96"/>
        <v>0_392</v>
      </c>
      <c r="B412" s="78">
        <f t="shared" si="97"/>
        <v>0</v>
      </c>
      <c r="C412" s="78">
        <f>IF(EA_Tabelle!$B175="","",COUNTIF($B$20:B411,EA_Tabelle!$B175)+1)</f>
        <v>392</v>
      </c>
      <c r="D412" s="77">
        <f t="shared" si="98"/>
        <v>0</v>
      </c>
      <c r="E412" s="77" t="e">
        <f>INDEX(Lieferanten[L_ID],MATCH(EA_Tabelle!$M412,Lieferanten[Lieferantenbezeichnung],0))</f>
        <v>#N/A</v>
      </c>
      <c r="F412" s="79">
        <f t="shared" si="99"/>
        <v>0</v>
      </c>
      <c r="G412" s="79" t="str">
        <f>IF(EA_Tabelle!$L412="","",(INDEX(BT[Ressort],MATCH(EA_Tabelle!$L412,BT[Bedarfsträger],0))))</f>
        <v/>
      </c>
      <c r="H412" s="80" t="str">
        <f>IF(EA_Tabelle!$L412="","",(INDEX(BT[BT_ID],MATCH(EA_Tabelle!$L412,BT[Bedarfsträger],0))))</f>
        <v/>
      </c>
      <c r="I412" s="82">
        <f t="shared" si="100"/>
        <v>0</v>
      </c>
      <c r="J412" s="82">
        <f t="shared" si="101"/>
        <v>0</v>
      </c>
      <c r="K412" s="83">
        <f t="shared" si="102"/>
        <v>0</v>
      </c>
      <c r="L412" s="44"/>
      <c r="M412" s="46"/>
      <c r="N412" s="208"/>
      <c r="O412" s="44"/>
      <c r="P412" s="43"/>
      <c r="Q412" s="206"/>
      <c r="R412" s="44"/>
      <c r="S412" s="90"/>
      <c r="T412" s="46"/>
      <c r="U412" s="210"/>
      <c r="V412" s="43"/>
      <c r="W412" s="186">
        <f>IFERROR(U412*INDEX(Preisstufen[Netto],MATCH(EA_Tabelle!T412,Preisstufen[Preisstufe],0)),0)</f>
        <v>0</v>
      </c>
      <c r="X412" s="186">
        <f t="shared" si="107"/>
        <v>0</v>
      </c>
      <c r="Y412" s="47"/>
      <c r="Z412" s="211"/>
      <c r="AA412" s="212"/>
      <c r="AB412" s="193">
        <f t="shared" si="103"/>
        <v>0</v>
      </c>
      <c r="AC412" s="211">
        <f t="shared" si="104"/>
        <v>0</v>
      </c>
      <c r="AD412" s="88">
        <v>0.19</v>
      </c>
      <c r="AE412" s="195">
        <f t="shared" si="108"/>
        <v>0</v>
      </c>
      <c r="AF412" s="211">
        <f t="shared" si="109"/>
        <v>0</v>
      </c>
      <c r="AG412" s="50"/>
      <c r="AH412" s="43"/>
      <c r="AI412" s="46"/>
      <c r="AJ412" s="43"/>
      <c r="AK412" s="43"/>
      <c r="AL412" s="46"/>
      <c r="AM412" s="47"/>
      <c r="AN412" s="76">
        <f t="shared" si="105"/>
        <v>0</v>
      </c>
      <c r="AO412" s="76">
        <f t="shared" si="110"/>
        <v>0</v>
      </c>
      <c r="AP412" s="214"/>
      <c r="AQ412" s="76">
        <f t="shared" si="106"/>
        <v>0</v>
      </c>
      <c r="AR412" s="91">
        <f t="shared" si="111"/>
        <v>0</v>
      </c>
      <c r="AS412" s="184">
        <f>IF(EA_Tabelle!$AI412="Ja",EA_Tabelle!$AM412,IF(EA_Tabelle!$Y412&lt;&gt;"",EA_Tabelle!$Y412,EA_Tabelle!$U412))</f>
        <v>0</v>
      </c>
      <c r="AT412" s="76">
        <f>IF(EA_Tabelle!$AI412="Ja",EA_Tabelle!$AN412,IF(EA_Tabelle!$AC412&lt;&gt;0,EA_Tabelle!$AC412,EA_Tabelle!$W412))</f>
        <v>0</v>
      </c>
      <c r="AU412" s="91">
        <f>IF(EA_Tabelle!$AI412="Ja",EA_Tabelle!$AO412,IF(EA_Tabelle!$AF412&lt;&gt;0,EA_Tabelle!$AF412,EA_Tabelle!$X412))</f>
        <v>0</v>
      </c>
    </row>
    <row r="413" spans="1:47" s="81" customFormat="1" ht="25" customHeight="1" x14ac:dyDescent="0.3">
      <c r="A413" s="89" t="str">
        <f t="shared" si="96"/>
        <v>0_393</v>
      </c>
      <c r="B413" s="78">
        <f t="shared" si="97"/>
        <v>0</v>
      </c>
      <c r="C413" s="78">
        <f>IF(EA_Tabelle!$B176="","",COUNTIF($B$20:B412,EA_Tabelle!$B176)+1)</f>
        <v>393</v>
      </c>
      <c r="D413" s="77">
        <f t="shared" si="98"/>
        <v>0</v>
      </c>
      <c r="E413" s="77" t="e">
        <f>INDEX(Lieferanten[L_ID],MATCH(EA_Tabelle!$M413,Lieferanten[Lieferantenbezeichnung],0))</f>
        <v>#N/A</v>
      </c>
      <c r="F413" s="79">
        <f t="shared" si="99"/>
        <v>0</v>
      </c>
      <c r="G413" s="79" t="str">
        <f>IF(EA_Tabelle!$L413="","",(INDEX(BT[Ressort],MATCH(EA_Tabelle!$L413,BT[Bedarfsträger],0))))</f>
        <v/>
      </c>
      <c r="H413" s="80" t="str">
        <f>IF(EA_Tabelle!$L413="","",(INDEX(BT[BT_ID],MATCH(EA_Tabelle!$L413,BT[Bedarfsträger],0))))</f>
        <v/>
      </c>
      <c r="I413" s="82">
        <f t="shared" si="100"/>
        <v>0</v>
      </c>
      <c r="J413" s="82">
        <f t="shared" si="101"/>
        <v>0</v>
      </c>
      <c r="K413" s="83">
        <f t="shared" si="102"/>
        <v>0</v>
      </c>
      <c r="L413" s="44"/>
      <c r="M413" s="46"/>
      <c r="N413" s="208"/>
      <c r="O413" s="44"/>
      <c r="P413" s="43"/>
      <c r="Q413" s="206"/>
      <c r="R413" s="44"/>
      <c r="S413" s="90"/>
      <c r="T413" s="46"/>
      <c r="U413" s="210"/>
      <c r="V413" s="43"/>
      <c r="W413" s="186">
        <f>IFERROR(U413*INDEX(Preisstufen[Netto],MATCH(EA_Tabelle!T413,Preisstufen[Preisstufe],0)),0)</f>
        <v>0</v>
      </c>
      <c r="X413" s="186">
        <f t="shared" si="107"/>
        <v>0</v>
      </c>
      <c r="Y413" s="47"/>
      <c r="Z413" s="211"/>
      <c r="AA413" s="212"/>
      <c r="AB413" s="193">
        <f t="shared" si="103"/>
        <v>0</v>
      </c>
      <c r="AC413" s="211">
        <f t="shared" si="104"/>
        <v>0</v>
      </c>
      <c r="AD413" s="88">
        <v>0.19</v>
      </c>
      <c r="AE413" s="195">
        <f t="shared" si="108"/>
        <v>0</v>
      </c>
      <c r="AF413" s="211">
        <f t="shared" si="109"/>
        <v>0</v>
      </c>
      <c r="AG413" s="50"/>
      <c r="AH413" s="43"/>
      <c r="AI413" s="46"/>
      <c r="AJ413" s="43"/>
      <c r="AK413" s="43"/>
      <c r="AL413" s="46"/>
      <c r="AM413" s="47"/>
      <c r="AN413" s="76">
        <f t="shared" si="105"/>
        <v>0</v>
      </c>
      <c r="AO413" s="76">
        <f t="shared" si="110"/>
        <v>0</v>
      </c>
      <c r="AP413" s="214"/>
      <c r="AQ413" s="76">
        <f t="shared" si="106"/>
        <v>0</v>
      </c>
      <c r="AR413" s="91">
        <f t="shared" si="111"/>
        <v>0</v>
      </c>
      <c r="AS413" s="184">
        <f>IF(EA_Tabelle!$AI413="Ja",EA_Tabelle!$AM413,IF(EA_Tabelle!$Y413&lt;&gt;"",EA_Tabelle!$Y413,EA_Tabelle!$U413))</f>
        <v>0</v>
      </c>
      <c r="AT413" s="76">
        <f>IF(EA_Tabelle!$AI413="Ja",EA_Tabelle!$AN413,IF(EA_Tabelle!$AC413&lt;&gt;0,EA_Tabelle!$AC413,EA_Tabelle!$W413))</f>
        <v>0</v>
      </c>
      <c r="AU413" s="91">
        <f>IF(EA_Tabelle!$AI413="Ja",EA_Tabelle!$AO413,IF(EA_Tabelle!$AF413&lt;&gt;0,EA_Tabelle!$AF413,EA_Tabelle!$X413))</f>
        <v>0</v>
      </c>
    </row>
    <row r="414" spans="1:47" s="81" customFormat="1" ht="25" customHeight="1" x14ac:dyDescent="0.3">
      <c r="A414" s="89" t="str">
        <f t="shared" si="96"/>
        <v>0_394</v>
      </c>
      <c r="B414" s="78">
        <f t="shared" si="97"/>
        <v>0</v>
      </c>
      <c r="C414" s="78">
        <f>IF(EA_Tabelle!$B177="","",COUNTIF($B$20:B413,EA_Tabelle!$B177)+1)</f>
        <v>394</v>
      </c>
      <c r="D414" s="77">
        <f t="shared" si="98"/>
        <v>0</v>
      </c>
      <c r="E414" s="77" t="e">
        <f>INDEX(Lieferanten[L_ID],MATCH(EA_Tabelle!$M414,Lieferanten[Lieferantenbezeichnung],0))</f>
        <v>#N/A</v>
      </c>
      <c r="F414" s="79">
        <f t="shared" si="99"/>
        <v>0</v>
      </c>
      <c r="G414" s="79" t="str">
        <f>IF(EA_Tabelle!$L414="","",(INDEX(BT[Ressort],MATCH(EA_Tabelle!$L414,BT[Bedarfsträger],0))))</f>
        <v/>
      </c>
      <c r="H414" s="80" t="str">
        <f>IF(EA_Tabelle!$L414="","",(INDEX(BT[BT_ID],MATCH(EA_Tabelle!$L414,BT[Bedarfsträger],0))))</f>
        <v/>
      </c>
      <c r="I414" s="82">
        <f t="shared" si="100"/>
        <v>0</v>
      </c>
      <c r="J414" s="82">
        <f t="shared" si="101"/>
        <v>0</v>
      </c>
      <c r="K414" s="83">
        <f t="shared" si="102"/>
        <v>0</v>
      </c>
      <c r="L414" s="44"/>
      <c r="M414" s="46"/>
      <c r="N414" s="208"/>
      <c r="O414" s="44"/>
      <c r="P414" s="43"/>
      <c r="Q414" s="206"/>
      <c r="R414" s="44"/>
      <c r="S414" s="90"/>
      <c r="T414" s="46"/>
      <c r="U414" s="210"/>
      <c r="V414" s="43"/>
      <c r="W414" s="186">
        <f>IFERROR(U414*INDEX(Preisstufen[Netto],MATCH(EA_Tabelle!T414,Preisstufen[Preisstufe],0)),0)</f>
        <v>0</v>
      </c>
      <c r="X414" s="186">
        <f t="shared" si="107"/>
        <v>0</v>
      </c>
      <c r="Y414" s="47"/>
      <c r="Z414" s="211"/>
      <c r="AA414" s="212"/>
      <c r="AB414" s="193">
        <f t="shared" si="103"/>
        <v>0</v>
      </c>
      <c r="AC414" s="211">
        <f t="shared" si="104"/>
        <v>0</v>
      </c>
      <c r="AD414" s="88">
        <v>0.19</v>
      </c>
      <c r="AE414" s="195">
        <f t="shared" si="108"/>
        <v>0</v>
      </c>
      <c r="AF414" s="211">
        <f t="shared" si="109"/>
        <v>0</v>
      </c>
      <c r="AG414" s="50"/>
      <c r="AH414" s="43"/>
      <c r="AI414" s="46"/>
      <c r="AJ414" s="43"/>
      <c r="AK414" s="43"/>
      <c r="AL414" s="46"/>
      <c r="AM414" s="47"/>
      <c r="AN414" s="76">
        <f t="shared" si="105"/>
        <v>0</v>
      </c>
      <c r="AO414" s="76">
        <f t="shared" si="110"/>
        <v>0</v>
      </c>
      <c r="AP414" s="214"/>
      <c r="AQ414" s="76">
        <f t="shared" si="106"/>
        <v>0</v>
      </c>
      <c r="AR414" s="91">
        <f t="shared" si="111"/>
        <v>0</v>
      </c>
      <c r="AS414" s="184">
        <f>IF(EA_Tabelle!$AI414="Ja",EA_Tabelle!$AM414,IF(EA_Tabelle!$Y414&lt;&gt;"",EA_Tabelle!$Y414,EA_Tabelle!$U414))</f>
        <v>0</v>
      </c>
      <c r="AT414" s="76">
        <f>IF(EA_Tabelle!$AI414="Ja",EA_Tabelle!$AN414,IF(EA_Tabelle!$AC414&lt;&gt;0,EA_Tabelle!$AC414,EA_Tabelle!$W414))</f>
        <v>0</v>
      </c>
      <c r="AU414" s="91">
        <f>IF(EA_Tabelle!$AI414="Ja",EA_Tabelle!$AO414,IF(EA_Tabelle!$AF414&lt;&gt;0,EA_Tabelle!$AF414,EA_Tabelle!$X414))</f>
        <v>0</v>
      </c>
    </row>
    <row r="415" spans="1:47" s="81" customFormat="1" ht="25" customHeight="1" x14ac:dyDescent="0.3">
      <c r="A415" s="89" t="str">
        <f t="shared" si="96"/>
        <v>0_395</v>
      </c>
      <c r="B415" s="78">
        <f t="shared" si="97"/>
        <v>0</v>
      </c>
      <c r="C415" s="78">
        <f>IF(EA_Tabelle!$B178="","",COUNTIF($B$20:B414,EA_Tabelle!$B178)+1)</f>
        <v>395</v>
      </c>
      <c r="D415" s="77">
        <f t="shared" si="98"/>
        <v>0</v>
      </c>
      <c r="E415" s="77" t="e">
        <f>INDEX(Lieferanten[L_ID],MATCH(EA_Tabelle!$M415,Lieferanten[Lieferantenbezeichnung],0))</f>
        <v>#N/A</v>
      </c>
      <c r="F415" s="79">
        <f t="shared" si="99"/>
        <v>0</v>
      </c>
      <c r="G415" s="79" t="str">
        <f>IF(EA_Tabelle!$L415="","",(INDEX(BT[Ressort],MATCH(EA_Tabelle!$L415,BT[Bedarfsträger],0))))</f>
        <v/>
      </c>
      <c r="H415" s="80" t="str">
        <f>IF(EA_Tabelle!$L415="","",(INDEX(BT[BT_ID],MATCH(EA_Tabelle!$L415,BT[Bedarfsträger],0))))</f>
        <v/>
      </c>
      <c r="I415" s="82">
        <f t="shared" si="100"/>
        <v>0</v>
      </c>
      <c r="J415" s="82">
        <f t="shared" si="101"/>
        <v>0</v>
      </c>
      <c r="K415" s="83">
        <f t="shared" si="102"/>
        <v>0</v>
      </c>
      <c r="L415" s="44"/>
      <c r="M415" s="46"/>
      <c r="N415" s="208"/>
      <c r="O415" s="44"/>
      <c r="P415" s="43"/>
      <c r="Q415" s="206"/>
      <c r="R415" s="44"/>
      <c r="S415" s="90"/>
      <c r="T415" s="46"/>
      <c r="U415" s="210"/>
      <c r="V415" s="43"/>
      <c r="W415" s="186">
        <f>IFERROR(U415*INDEX(Preisstufen[Netto],MATCH(EA_Tabelle!T415,Preisstufen[Preisstufe],0)),0)</f>
        <v>0</v>
      </c>
      <c r="X415" s="186">
        <f t="shared" si="107"/>
        <v>0</v>
      </c>
      <c r="Y415" s="47"/>
      <c r="Z415" s="211"/>
      <c r="AA415" s="212"/>
      <c r="AB415" s="193">
        <f t="shared" si="103"/>
        <v>0</v>
      </c>
      <c r="AC415" s="211">
        <f t="shared" si="104"/>
        <v>0</v>
      </c>
      <c r="AD415" s="88">
        <v>0.19</v>
      </c>
      <c r="AE415" s="195">
        <f t="shared" si="108"/>
        <v>0</v>
      </c>
      <c r="AF415" s="211">
        <f t="shared" si="109"/>
        <v>0</v>
      </c>
      <c r="AG415" s="50"/>
      <c r="AH415" s="43"/>
      <c r="AI415" s="46"/>
      <c r="AJ415" s="43"/>
      <c r="AK415" s="43"/>
      <c r="AL415" s="46"/>
      <c r="AM415" s="47"/>
      <c r="AN415" s="76">
        <f t="shared" si="105"/>
        <v>0</v>
      </c>
      <c r="AO415" s="76">
        <f t="shared" si="110"/>
        <v>0</v>
      </c>
      <c r="AP415" s="214"/>
      <c r="AQ415" s="76">
        <f t="shared" si="106"/>
        <v>0</v>
      </c>
      <c r="AR415" s="91">
        <f t="shared" si="111"/>
        <v>0</v>
      </c>
      <c r="AS415" s="184">
        <f>IF(EA_Tabelle!$AI415="Ja",EA_Tabelle!$AM415,IF(EA_Tabelle!$Y415&lt;&gt;"",EA_Tabelle!$Y415,EA_Tabelle!$U415))</f>
        <v>0</v>
      </c>
      <c r="AT415" s="76">
        <f>IF(EA_Tabelle!$AI415="Ja",EA_Tabelle!$AN415,IF(EA_Tabelle!$AC415&lt;&gt;0,EA_Tabelle!$AC415,EA_Tabelle!$W415))</f>
        <v>0</v>
      </c>
      <c r="AU415" s="91">
        <f>IF(EA_Tabelle!$AI415="Ja",EA_Tabelle!$AO415,IF(EA_Tabelle!$AF415&lt;&gt;0,EA_Tabelle!$AF415,EA_Tabelle!$X415))</f>
        <v>0</v>
      </c>
    </row>
    <row r="416" spans="1:47" s="81" customFormat="1" ht="25" customHeight="1" x14ac:dyDescent="0.3">
      <c r="A416" s="89" t="str">
        <f t="shared" si="96"/>
        <v>0_396</v>
      </c>
      <c r="B416" s="78">
        <f t="shared" si="97"/>
        <v>0</v>
      </c>
      <c r="C416" s="78">
        <f>IF(EA_Tabelle!$B179="","",COUNTIF($B$20:B415,EA_Tabelle!$B179)+1)</f>
        <v>396</v>
      </c>
      <c r="D416" s="77">
        <f t="shared" si="98"/>
        <v>0</v>
      </c>
      <c r="E416" s="77" t="e">
        <f>INDEX(Lieferanten[L_ID],MATCH(EA_Tabelle!$M416,Lieferanten[Lieferantenbezeichnung],0))</f>
        <v>#N/A</v>
      </c>
      <c r="F416" s="79">
        <f t="shared" si="99"/>
        <v>0</v>
      </c>
      <c r="G416" s="79" t="str">
        <f>IF(EA_Tabelle!$L416="","",(INDEX(BT[Ressort],MATCH(EA_Tabelle!$L416,BT[Bedarfsträger],0))))</f>
        <v/>
      </c>
      <c r="H416" s="80" t="str">
        <f>IF(EA_Tabelle!$L416="","",(INDEX(BT[BT_ID],MATCH(EA_Tabelle!$L416,BT[Bedarfsträger],0))))</f>
        <v/>
      </c>
      <c r="I416" s="82">
        <f t="shared" si="100"/>
        <v>0</v>
      </c>
      <c r="J416" s="82">
        <f t="shared" si="101"/>
        <v>0</v>
      </c>
      <c r="K416" s="83">
        <f t="shared" si="102"/>
        <v>0</v>
      </c>
      <c r="L416" s="44"/>
      <c r="M416" s="46"/>
      <c r="N416" s="208"/>
      <c r="O416" s="44"/>
      <c r="P416" s="43"/>
      <c r="Q416" s="206"/>
      <c r="R416" s="44"/>
      <c r="S416" s="90"/>
      <c r="T416" s="46"/>
      <c r="U416" s="210"/>
      <c r="V416" s="43"/>
      <c r="W416" s="186">
        <f>IFERROR(U416*INDEX(Preisstufen[Netto],MATCH(EA_Tabelle!T416,Preisstufen[Preisstufe],0)),0)</f>
        <v>0</v>
      </c>
      <c r="X416" s="186">
        <f t="shared" si="107"/>
        <v>0</v>
      </c>
      <c r="Y416" s="47"/>
      <c r="Z416" s="211"/>
      <c r="AA416" s="212"/>
      <c r="AB416" s="193">
        <f t="shared" si="103"/>
        <v>0</v>
      </c>
      <c r="AC416" s="211">
        <f t="shared" si="104"/>
        <v>0</v>
      </c>
      <c r="AD416" s="88">
        <v>0.19</v>
      </c>
      <c r="AE416" s="195">
        <f t="shared" si="108"/>
        <v>0</v>
      </c>
      <c r="AF416" s="211">
        <f t="shared" si="109"/>
        <v>0</v>
      </c>
      <c r="AG416" s="50"/>
      <c r="AH416" s="43"/>
      <c r="AI416" s="46"/>
      <c r="AJ416" s="43"/>
      <c r="AK416" s="43"/>
      <c r="AL416" s="46"/>
      <c r="AM416" s="47"/>
      <c r="AN416" s="76">
        <f t="shared" si="105"/>
        <v>0</v>
      </c>
      <c r="AO416" s="76">
        <f t="shared" si="110"/>
        <v>0</v>
      </c>
      <c r="AP416" s="214"/>
      <c r="AQ416" s="76">
        <f t="shared" si="106"/>
        <v>0</v>
      </c>
      <c r="AR416" s="91">
        <f t="shared" si="111"/>
        <v>0</v>
      </c>
      <c r="AS416" s="184">
        <f>IF(EA_Tabelle!$AI416="Ja",EA_Tabelle!$AM416,IF(EA_Tabelle!$Y416&lt;&gt;"",EA_Tabelle!$Y416,EA_Tabelle!$U416))</f>
        <v>0</v>
      </c>
      <c r="AT416" s="76">
        <f>IF(EA_Tabelle!$AI416="Ja",EA_Tabelle!$AN416,IF(EA_Tabelle!$AC416&lt;&gt;0,EA_Tabelle!$AC416,EA_Tabelle!$W416))</f>
        <v>0</v>
      </c>
      <c r="AU416" s="91">
        <f>IF(EA_Tabelle!$AI416="Ja",EA_Tabelle!$AO416,IF(EA_Tabelle!$AF416&lt;&gt;0,EA_Tabelle!$AF416,EA_Tabelle!$X416))</f>
        <v>0</v>
      </c>
    </row>
    <row r="417" spans="1:47" s="81" customFormat="1" ht="25" customHeight="1" x14ac:dyDescent="0.3">
      <c r="A417" s="89" t="str">
        <f t="shared" si="96"/>
        <v>0_397</v>
      </c>
      <c r="B417" s="78">
        <f t="shared" si="97"/>
        <v>0</v>
      </c>
      <c r="C417" s="78">
        <f>IF(EA_Tabelle!$B180="","",COUNTIF($B$20:B416,EA_Tabelle!$B180)+1)</f>
        <v>397</v>
      </c>
      <c r="D417" s="77">
        <f t="shared" si="98"/>
        <v>0</v>
      </c>
      <c r="E417" s="77" t="e">
        <f>INDEX(Lieferanten[L_ID],MATCH(EA_Tabelle!$M417,Lieferanten[Lieferantenbezeichnung],0))</f>
        <v>#N/A</v>
      </c>
      <c r="F417" s="79">
        <f t="shared" si="99"/>
        <v>0</v>
      </c>
      <c r="G417" s="79" t="str">
        <f>IF(EA_Tabelle!$L417="","",(INDEX(BT[Ressort],MATCH(EA_Tabelle!$L417,BT[Bedarfsträger],0))))</f>
        <v/>
      </c>
      <c r="H417" s="80" t="str">
        <f>IF(EA_Tabelle!$L417="","",(INDEX(BT[BT_ID],MATCH(EA_Tabelle!$L417,BT[Bedarfsträger],0))))</f>
        <v/>
      </c>
      <c r="I417" s="82">
        <f t="shared" si="100"/>
        <v>0</v>
      </c>
      <c r="J417" s="82">
        <f t="shared" si="101"/>
        <v>0</v>
      </c>
      <c r="K417" s="83">
        <f t="shared" si="102"/>
        <v>0</v>
      </c>
      <c r="L417" s="44"/>
      <c r="M417" s="46"/>
      <c r="N417" s="208"/>
      <c r="O417" s="44"/>
      <c r="P417" s="43"/>
      <c r="Q417" s="206"/>
      <c r="R417" s="44"/>
      <c r="S417" s="90"/>
      <c r="T417" s="46"/>
      <c r="U417" s="210"/>
      <c r="V417" s="43"/>
      <c r="W417" s="186">
        <f>IFERROR(U417*INDEX(Preisstufen[Netto],MATCH(EA_Tabelle!T417,Preisstufen[Preisstufe],0)),0)</f>
        <v>0</v>
      </c>
      <c r="X417" s="186">
        <f t="shared" si="107"/>
        <v>0</v>
      </c>
      <c r="Y417" s="47"/>
      <c r="Z417" s="211"/>
      <c r="AA417" s="212"/>
      <c r="AB417" s="193">
        <f t="shared" si="103"/>
        <v>0</v>
      </c>
      <c r="AC417" s="211">
        <f t="shared" si="104"/>
        <v>0</v>
      </c>
      <c r="AD417" s="88">
        <v>0.19</v>
      </c>
      <c r="AE417" s="195">
        <f t="shared" si="108"/>
        <v>0</v>
      </c>
      <c r="AF417" s="211">
        <f t="shared" si="109"/>
        <v>0</v>
      </c>
      <c r="AG417" s="50"/>
      <c r="AH417" s="43"/>
      <c r="AI417" s="46"/>
      <c r="AJ417" s="43"/>
      <c r="AK417" s="43"/>
      <c r="AL417" s="46"/>
      <c r="AM417" s="47"/>
      <c r="AN417" s="76">
        <f t="shared" si="105"/>
        <v>0</v>
      </c>
      <c r="AO417" s="76">
        <f t="shared" si="110"/>
        <v>0</v>
      </c>
      <c r="AP417" s="214"/>
      <c r="AQ417" s="76">
        <f t="shared" si="106"/>
        <v>0</v>
      </c>
      <c r="AR417" s="91">
        <f t="shared" si="111"/>
        <v>0</v>
      </c>
      <c r="AS417" s="184">
        <f>IF(EA_Tabelle!$AI417="Ja",EA_Tabelle!$AM417,IF(EA_Tabelle!$Y417&lt;&gt;"",EA_Tabelle!$Y417,EA_Tabelle!$U417))</f>
        <v>0</v>
      </c>
      <c r="AT417" s="76">
        <f>IF(EA_Tabelle!$AI417="Ja",EA_Tabelle!$AN417,IF(EA_Tabelle!$AC417&lt;&gt;0,EA_Tabelle!$AC417,EA_Tabelle!$W417))</f>
        <v>0</v>
      </c>
      <c r="AU417" s="91">
        <f>IF(EA_Tabelle!$AI417="Ja",EA_Tabelle!$AO417,IF(EA_Tabelle!$AF417&lt;&gt;0,EA_Tabelle!$AF417,EA_Tabelle!$X417))</f>
        <v>0</v>
      </c>
    </row>
    <row r="418" spans="1:47" s="81" customFormat="1" ht="25" customHeight="1" x14ac:dyDescent="0.3">
      <c r="A418" s="89" t="str">
        <f t="shared" si="96"/>
        <v>0_398</v>
      </c>
      <c r="B418" s="78">
        <f t="shared" si="97"/>
        <v>0</v>
      </c>
      <c r="C418" s="78">
        <f>IF(EA_Tabelle!$B181="","",COUNTIF($B$20:B417,EA_Tabelle!$B181)+1)</f>
        <v>398</v>
      </c>
      <c r="D418" s="77">
        <f t="shared" si="98"/>
        <v>0</v>
      </c>
      <c r="E418" s="77" t="e">
        <f>INDEX(Lieferanten[L_ID],MATCH(EA_Tabelle!$M418,Lieferanten[Lieferantenbezeichnung],0))</f>
        <v>#N/A</v>
      </c>
      <c r="F418" s="79">
        <f t="shared" si="99"/>
        <v>0</v>
      </c>
      <c r="G418" s="79" t="str">
        <f>IF(EA_Tabelle!$L418="","",(INDEX(BT[Ressort],MATCH(EA_Tabelle!$L418,BT[Bedarfsträger],0))))</f>
        <v/>
      </c>
      <c r="H418" s="80" t="str">
        <f>IF(EA_Tabelle!$L418="","",(INDEX(BT[BT_ID],MATCH(EA_Tabelle!$L418,BT[Bedarfsträger],0))))</f>
        <v/>
      </c>
      <c r="I418" s="82">
        <f t="shared" si="100"/>
        <v>0</v>
      </c>
      <c r="J418" s="82">
        <f t="shared" si="101"/>
        <v>0</v>
      </c>
      <c r="K418" s="83">
        <f t="shared" si="102"/>
        <v>0</v>
      </c>
      <c r="L418" s="44"/>
      <c r="M418" s="46"/>
      <c r="N418" s="208"/>
      <c r="O418" s="44"/>
      <c r="P418" s="43"/>
      <c r="Q418" s="206"/>
      <c r="R418" s="44"/>
      <c r="S418" s="90"/>
      <c r="T418" s="46"/>
      <c r="U418" s="210"/>
      <c r="V418" s="43"/>
      <c r="W418" s="186">
        <f>IFERROR(U418*INDEX(Preisstufen[Netto],MATCH(EA_Tabelle!T418,Preisstufen[Preisstufe],0)),0)</f>
        <v>0</v>
      </c>
      <c r="X418" s="186">
        <f t="shared" si="107"/>
        <v>0</v>
      </c>
      <c r="Y418" s="47"/>
      <c r="Z418" s="211"/>
      <c r="AA418" s="212"/>
      <c r="AB418" s="193">
        <f t="shared" si="103"/>
        <v>0</v>
      </c>
      <c r="AC418" s="211">
        <f t="shared" si="104"/>
        <v>0</v>
      </c>
      <c r="AD418" s="88">
        <v>0.19</v>
      </c>
      <c r="AE418" s="195">
        <f t="shared" si="108"/>
        <v>0</v>
      </c>
      <c r="AF418" s="211">
        <f t="shared" si="109"/>
        <v>0</v>
      </c>
      <c r="AG418" s="50"/>
      <c r="AH418" s="43"/>
      <c r="AI418" s="46"/>
      <c r="AJ418" s="43"/>
      <c r="AK418" s="43"/>
      <c r="AL418" s="46"/>
      <c r="AM418" s="47"/>
      <c r="AN418" s="76">
        <f t="shared" si="105"/>
        <v>0</v>
      </c>
      <c r="AO418" s="76">
        <f t="shared" si="110"/>
        <v>0</v>
      </c>
      <c r="AP418" s="214"/>
      <c r="AQ418" s="76">
        <f t="shared" si="106"/>
        <v>0</v>
      </c>
      <c r="AR418" s="91">
        <f t="shared" si="111"/>
        <v>0</v>
      </c>
      <c r="AS418" s="184">
        <f>IF(EA_Tabelle!$AI418="Ja",EA_Tabelle!$AM418,IF(EA_Tabelle!$Y418&lt;&gt;"",EA_Tabelle!$Y418,EA_Tabelle!$U418))</f>
        <v>0</v>
      </c>
      <c r="AT418" s="76">
        <f>IF(EA_Tabelle!$AI418="Ja",EA_Tabelle!$AN418,IF(EA_Tabelle!$AC418&lt;&gt;0,EA_Tabelle!$AC418,EA_Tabelle!$W418))</f>
        <v>0</v>
      </c>
      <c r="AU418" s="91">
        <f>IF(EA_Tabelle!$AI418="Ja",EA_Tabelle!$AO418,IF(EA_Tabelle!$AF418&lt;&gt;0,EA_Tabelle!$AF418,EA_Tabelle!$X418))</f>
        <v>0</v>
      </c>
    </row>
    <row r="419" spans="1:47" s="81" customFormat="1" ht="25" customHeight="1" x14ac:dyDescent="0.3">
      <c r="A419" s="89" t="str">
        <f t="shared" si="96"/>
        <v>0_399</v>
      </c>
      <c r="B419" s="78">
        <f t="shared" si="97"/>
        <v>0</v>
      </c>
      <c r="C419" s="78">
        <f>IF(EA_Tabelle!$B182="","",COUNTIF($B$20:B418,EA_Tabelle!$B182)+1)</f>
        <v>399</v>
      </c>
      <c r="D419" s="77">
        <f t="shared" si="98"/>
        <v>0</v>
      </c>
      <c r="E419" s="77" t="e">
        <f>INDEX(Lieferanten[L_ID],MATCH(EA_Tabelle!$M419,Lieferanten[Lieferantenbezeichnung],0))</f>
        <v>#N/A</v>
      </c>
      <c r="F419" s="79">
        <f t="shared" si="99"/>
        <v>0</v>
      </c>
      <c r="G419" s="79" t="str">
        <f>IF(EA_Tabelle!$L419="","",(INDEX(BT[Ressort],MATCH(EA_Tabelle!$L419,BT[Bedarfsträger],0))))</f>
        <v/>
      </c>
      <c r="H419" s="80" t="str">
        <f>IF(EA_Tabelle!$L419="","",(INDEX(BT[BT_ID],MATCH(EA_Tabelle!$L419,BT[Bedarfsträger],0))))</f>
        <v/>
      </c>
      <c r="I419" s="82">
        <f t="shared" si="100"/>
        <v>0</v>
      </c>
      <c r="J419" s="82">
        <f t="shared" si="101"/>
        <v>0</v>
      </c>
      <c r="K419" s="83">
        <f t="shared" si="102"/>
        <v>0</v>
      </c>
      <c r="L419" s="44"/>
      <c r="M419" s="46"/>
      <c r="N419" s="208"/>
      <c r="O419" s="44"/>
      <c r="P419" s="43"/>
      <c r="Q419" s="206"/>
      <c r="R419" s="44"/>
      <c r="S419" s="90"/>
      <c r="T419" s="46"/>
      <c r="U419" s="210"/>
      <c r="V419" s="43"/>
      <c r="W419" s="186">
        <f>IFERROR(U419*INDEX(Preisstufen[Netto],MATCH(EA_Tabelle!T419,Preisstufen[Preisstufe],0)),0)</f>
        <v>0</v>
      </c>
      <c r="X419" s="186">
        <f t="shared" si="107"/>
        <v>0</v>
      </c>
      <c r="Y419" s="47"/>
      <c r="Z419" s="211"/>
      <c r="AA419" s="212"/>
      <c r="AB419" s="193">
        <f t="shared" si="103"/>
        <v>0</v>
      </c>
      <c r="AC419" s="211">
        <f t="shared" si="104"/>
        <v>0</v>
      </c>
      <c r="AD419" s="88">
        <v>0.19</v>
      </c>
      <c r="AE419" s="195">
        <f t="shared" si="108"/>
        <v>0</v>
      </c>
      <c r="AF419" s="211">
        <f t="shared" si="109"/>
        <v>0</v>
      </c>
      <c r="AG419" s="50"/>
      <c r="AH419" s="43"/>
      <c r="AI419" s="46"/>
      <c r="AJ419" s="43"/>
      <c r="AK419" s="43"/>
      <c r="AL419" s="46"/>
      <c r="AM419" s="47"/>
      <c r="AN419" s="76">
        <f t="shared" si="105"/>
        <v>0</v>
      </c>
      <c r="AO419" s="76">
        <f t="shared" si="110"/>
        <v>0</v>
      </c>
      <c r="AP419" s="214"/>
      <c r="AQ419" s="76">
        <f t="shared" si="106"/>
        <v>0</v>
      </c>
      <c r="AR419" s="91">
        <f t="shared" si="111"/>
        <v>0</v>
      </c>
      <c r="AS419" s="184">
        <f>IF(EA_Tabelle!$AI419="Ja",EA_Tabelle!$AM419,IF(EA_Tabelle!$Y419&lt;&gt;"",EA_Tabelle!$Y419,EA_Tabelle!$U419))</f>
        <v>0</v>
      </c>
      <c r="AT419" s="76">
        <f>IF(EA_Tabelle!$AI419="Ja",EA_Tabelle!$AN419,IF(EA_Tabelle!$AC419&lt;&gt;0,EA_Tabelle!$AC419,EA_Tabelle!$W419))</f>
        <v>0</v>
      </c>
      <c r="AU419" s="91">
        <f>IF(EA_Tabelle!$AI419="Ja",EA_Tabelle!$AO419,IF(EA_Tabelle!$AF419&lt;&gt;0,EA_Tabelle!$AF419,EA_Tabelle!$X419))</f>
        <v>0</v>
      </c>
    </row>
    <row r="420" spans="1:47" s="81" customFormat="1" ht="25" customHeight="1" x14ac:dyDescent="0.3">
      <c r="A420" s="89" t="str">
        <f t="shared" si="96"/>
        <v>0_400</v>
      </c>
      <c r="B420" s="78">
        <f t="shared" si="97"/>
        <v>0</v>
      </c>
      <c r="C420" s="78">
        <f>IF(EA_Tabelle!$B183="","",COUNTIF($B$20:B419,EA_Tabelle!$B183)+1)</f>
        <v>400</v>
      </c>
      <c r="D420" s="77">
        <f t="shared" si="98"/>
        <v>0</v>
      </c>
      <c r="E420" s="77" t="e">
        <f>INDEX(Lieferanten[L_ID],MATCH(EA_Tabelle!$M420,Lieferanten[Lieferantenbezeichnung],0))</f>
        <v>#N/A</v>
      </c>
      <c r="F420" s="79">
        <f t="shared" si="99"/>
        <v>0</v>
      </c>
      <c r="G420" s="79" t="str">
        <f>IF(EA_Tabelle!$L420="","",(INDEX(BT[Ressort],MATCH(EA_Tabelle!$L420,BT[Bedarfsträger],0))))</f>
        <v/>
      </c>
      <c r="H420" s="80" t="str">
        <f>IF(EA_Tabelle!$L420="","",(INDEX(BT[BT_ID],MATCH(EA_Tabelle!$L420,BT[Bedarfsträger],0))))</f>
        <v/>
      </c>
      <c r="I420" s="82">
        <f t="shared" si="100"/>
        <v>0</v>
      </c>
      <c r="J420" s="82">
        <f t="shared" si="101"/>
        <v>0</v>
      </c>
      <c r="K420" s="83">
        <f t="shared" si="102"/>
        <v>0</v>
      </c>
      <c r="L420" s="44"/>
      <c r="M420" s="46"/>
      <c r="N420" s="208"/>
      <c r="O420" s="44"/>
      <c r="P420" s="43"/>
      <c r="Q420" s="206"/>
      <c r="R420" s="44"/>
      <c r="S420" s="90"/>
      <c r="T420" s="46"/>
      <c r="U420" s="210"/>
      <c r="V420" s="43"/>
      <c r="W420" s="186">
        <f>IFERROR(U420*INDEX(Preisstufen[Netto],MATCH(EA_Tabelle!T420,Preisstufen[Preisstufe],0)),0)</f>
        <v>0</v>
      </c>
      <c r="X420" s="186">
        <f t="shared" si="107"/>
        <v>0</v>
      </c>
      <c r="Y420" s="47"/>
      <c r="Z420" s="211"/>
      <c r="AA420" s="212"/>
      <c r="AB420" s="193">
        <f t="shared" si="103"/>
        <v>0</v>
      </c>
      <c r="AC420" s="211">
        <f t="shared" si="104"/>
        <v>0</v>
      </c>
      <c r="AD420" s="88">
        <v>0.19</v>
      </c>
      <c r="AE420" s="195">
        <f t="shared" si="108"/>
        <v>0</v>
      </c>
      <c r="AF420" s="211">
        <f t="shared" si="109"/>
        <v>0</v>
      </c>
      <c r="AG420" s="50"/>
      <c r="AH420" s="43"/>
      <c r="AI420" s="46"/>
      <c r="AJ420" s="43"/>
      <c r="AK420" s="43"/>
      <c r="AL420" s="46"/>
      <c r="AM420" s="47"/>
      <c r="AN420" s="76">
        <f t="shared" si="105"/>
        <v>0</v>
      </c>
      <c r="AO420" s="76">
        <f t="shared" si="110"/>
        <v>0</v>
      </c>
      <c r="AP420" s="214"/>
      <c r="AQ420" s="76">
        <f t="shared" si="106"/>
        <v>0</v>
      </c>
      <c r="AR420" s="91">
        <f t="shared" si="111"/>
        <v>0</v>
      </c>
      <c r="AS420" s="184">
        <f>IF(EA_Tabelle!$AI420="Ja",EA_Tabelle!$AM420,IF(EA_Tabelle!$Y420&lt;&gt;"",EA_Tabelle!$Y420,EA_Tabelle!$U420))</f>
        <v>0</v>
      </c>
      <c r="AT420" s="76">
        <f>IF(EA_Tabelle!$AI420="Ja",EA_Tabelle!$AN420,IF(EA_Tabelle!$AC420&lt;&gt;0,EA_Tabelle!$AC420,EA_Tabelle!$W420))</f>
        <v>0</v>
      </c>
      <c r="AU420" s="91">
        <f>IF(EA_Tabelle!$AI420="Ja",EA_Tabelle!$AO420,IF(EA_Tabelle!$AF420&lt;&gt;0,EA_Tabelle!$AF420,EA_Tabelle!$X420))</f>
        <v>0</v>
      </c>
    </row>
    <row r="421" spans="1:47" s="81" customFormat="1" ht="25" customHeight="1" x14ac:dyDescent="0.3">
      <c r="A421" s="89" t="str">
        <f t="shared" si="96"/>
        <v>0_401</v>
      </c>
      <c r="B421" s="78">
        <f t="shared" si="97"/>
        <v>0</v>
      </c>
      <c r="C421" s="78">
        <f>IF(EA_Tabelle!$B184="","",COUNTIF($B$20:B420,EA_Tabelle!$B184)+1)</f>
        <v>401</v>
      </c>
      <c r="D421" s="77">
        <f t="shared" si="98"/>
        <v>0</v>
      </c>
      <c r="E421" s="77" t="e">
        <f>INDEX(Lieferanten[L_ID],MATCH(EA_Tabelle!$M421,Lieferanten[Lieferantenbezeichnung],0))</f>
        <v>#N/A</v>
      </c>
      <c r="F421" s="79">
        <f t="shared" si="99"/>
        <v>0</v>
      </c>
      <c r="G421" s="79" t="str">
        <f>IF(EA_Tabelle!$L421="","",(INDEX(BT[Ressort],MATCH(EA_Tabelle!$L421,BT[Bedarfsträger],0))))</f>
        <v/>
      </c>
      <c r="H421" s="80" t="str">
        <f>IF(EA_Tabelle!$L421="","",(INDEX(BT[BT_ID],MATCH(EA_Tabelle!$L421,BT[Bedarfsträger],0))))</f>
        <v/>
      </c>
      <c r="I421" s="82">
        <f t="shared" si="100"/>
        <v>0</v>
      </c>
      <c r="J421" s="82">
        <f t="shared" si="101"/>
        <v>0</v>
      </c>
      <c r="K421" s="83">
        <f t="shared" si="102"/>
        <v>0</v>
      </c>
      <c r="L421" s="44"/>
      <c r="M421" s="46"/>
      <c r="N421" s="208"/>
      <c r="O421" s="44"/>
      <c r="P421" s="43"/>
      <c r="Q421" s="206"/>
      <c r="R421" s="44"/>
      <c r="S421" s="90"/>
      <c r="T421" s="46"/>
      <c r="U421" s="210"/>
      <c r="V421" s="43"/>
      <c r="W421" s="186">
        <f>IFERROR(U421*INDEX(Preisstufen[Netto],MATCH(EA_Tabelle!T421,Preisstufen[Preisstufe],0)),0)</f>
        <v>0</v>
      </c>
      <c r="X421" s="186">
        <f t="shared" si="107"/>
        <v>0</v>
      </c>
      <c r="Y421" s="47"/>
      <c r="Z421" s="211"/>
      <c r="AA421" s="212"/>
      <c r="AB421" s="193">
        <f t="shared" si="103"/>
        <v>0</v>
      </c>
      <c r="AC421" s="211">
        <f t="shared" si="104"/>
        <v>0</v>
      </c>
      <c r="AD421" s="88">
        <v>0.19</v>
      </c>
      <c r="AE421" s="195">
        <f t="shared" si="108"/>
        <v>0</v>
      </c>
      <c r="AF421" s="211">
        <f t="shared" si="109"/>
        <v>0</v>
      </c>
      <c r="AG421" s="50"/>
      <c r="AH421" s="43"/>
      <c r="AI421" s="46"/>
      <c r="AJ421" s="43"/>
      <c r="AK421" s="43"/>
      <c r="AL421" s="46"/>
      <c r="AM421" s="47"/>
      <c r="AN421" s="76">
        <f t="shared" si="105"/>
        <v>0</v>
      </c>
      <c r="AO421" s="76">
        <f t="shared" si="110"/>
        <v>0</v>
      </c>
      <c r="AP421" s="214"/>
      <c r="AQ421" s="76">
        <f t="shared" si="106"/>
        <v>0</v>
      </c>
      <c r="AR421" s="91">
        <f t="shared" si="111"/>
        <v>0</v>
      </c>
      <c r="AS421" s="184">
        <f>IF(EA_Tabelle!$AI421="Ja",EA_Tabelle!$AM421,IF(EA_Tabelle!$Y421&lt;&gt;"",EA_Tabelle!$Y421,EA_Tabelle!$U421))</f>
        <v>0</v>
      </c>
      <c r="AT421" s="76">
        <f>IF(EA_Tabelle!$AI421="Ja",EA_Tabelle!$AN421,IF(EA_Tabelle!$AC421&lt;&gt;0,EA_Tabelle!$AC421,EA_Tabelle!$W421))</f>
        <v>0</v>
      </c>
      <c r="AU421" s="91">
        <f>IF(EA_Tabelle!$AI421="Ja",EA_Tabelle!$AO421,IF(EA_Tabelle!$AF421&lt;&gt;0,EA_Tabelle!$AF421,EA_Tabelle!$X421))</f>
        <v>0</v>
      </c>
    </row>
    <row r="422" spans="1:47" s="81" customFormat="1" ht="25" customHeight="1" x14ac:dyDescent="0.3">
      <c r="A422" s="89" t="str">
        <f t="shared" si="96"/>
        <v>0_402</v>
      </c>
      <c r="B422" s="78">
        <f t="shared" si="97"/>
        <v>0</v>
      </c>
      <c r="C422" s="78">
        <f>IF(EA_Tabelle!$B185="","",COUNTIF($B$20:B421,EA_Tabelle!$B185)+1)</f>
        <v>402</v>
      </c>
      <c r="D422" s="77">
        <f t="shared" si="98"/>
        <v>0</v>
      </c>
      <c r="E422" s="77" t="e">
        <f>INDEX(Lieferanten[L_ID],MATCH(EA_Tabelle!$M422,Lieferanten[Lieferantenbezeichnung],0))</f>
        <v>#N/A</v>
      </c>
      <c r="F422" s="79">
        <f t="shared" si="99"/>
        <v>0</v>
      </c>
      <c r="G422" s="79" t="str">
        <f>IF(EA_Tabelle!$L422="","",(INDEX(BT[Ressort],MATCH(EA_Tabelle!$L422,BT[Bedarfsträger],0))))</f>
        <v/>
      </c>
      <c r="H422" s="80" t="str">
        <f>IF(EA_Tabelle!$L422="","",(INDEX(BT[BT_ID],MATCH(EA_Tabelle!$L422,BT[Bedarfsträger],0))))</f>
        <v/>
      </c>
      <c r="I422" s="82">
        <f t="shared" si="100"/>
        <v>0</v>
      </c>
      <c r="J422" s="82">
        <f t="shared" si="101"/>
        <v>0</v>
      </c>
      <c r="K422" s="83">
        <f t="shared" si="102"/>
        <v>0</v>
      </c>
      <c r="L422" s="44"/>
      <c r="M422" s="46"/>
      <c r="N422" s="208"/>
      <c r="O422" s="44"/>
      <c r="P422" s="43"/>
      <c r="Q422" s="206"/>
      <c r="R422" s="44"/>
      <c r="S422" s="90"/>
      <c r="T422" s="46"/>
      <c r="U422" s="210"/>
      <c r="V422" s="43"/>
      <c r="W422" s="186">
        <f>IFERROR(U422*INDEX(Preisstufen[Netto],MATCH(EA_Tabelle!T422,Preisstufen[Preisstufe],0)),0)</f>
        <v>0</v>
      </c>
      <c r="X422" s="186">
        <f t="shared" si="107"/>
        <v>0</v>
      </c>
      <c r="Y422" s="47"/>
      <c r="Z422" s="211"/>
      <c r="AA422" s="212"/>
      <c r="AB422" s="193">
        <f t="shared" si="103"/>
        <v>0</v>
      </c>
      <c r="AC422" s="211">
        <f t="shared" si="104"/>
        <v>0</v>
      </c>
      <c r="AD422" s="88">
        <v>0.19</v>
      </c>
      <c r="AE422" s="195">
        <f t="shared" si="108"/>
        <v>0</v>
      </c>
      <c r="AF422" s="211">
        <f t="shared" si="109"/>
        <v>0</v>
      </c>
      <c r="AG422" s="50"/>
      <c r="AH422" s="43"/>
      <c r="AI422" s="46"/>
      <c r="AJ422" s="43"/>
      <c r="AK422" s="43"/>
      <c r="AL422" s="46"/>
      <c r="AM422" s="47"/>
      <c r="AN422" s="76">
        <f t="shared" si="105"/>
        <v>0</v>
      </c>
      <c r="AO422" s="76">
        <f t="shared" si="110"/>
        <v>0</v>
      </c>
      <c r="AP422" s="214"/>
      <c r="AQ422" s="76">
        <f t="shared" si="106"/>
        <v>0</v>
      </c>
      <c r="AR422" s="91">
        <f t="shared" si="111"/>
        <v>0</v>
      </c>
      <c r="AS422" s="184">
        <f>IF(EA_Tabelle!$AI422="Ja",EA_Tabelle!$AM422,IF(EA_Tabelle!$Y422&lt;&gt;"",EA_Tabelle!$Y422,EA_Tabelle!$U422))</f>
        <v>0</v>
      </c>
      <c r="AT422" s="76">
        <f>IF(EA_Tabelle!$AI422="Ja",EA_Tabelle!$AN422,IF(EA_Tabelle!$AC422&lt;&gt;0,EA_Tabelle!$AC422,EA_Tabelle!$W422))</f>
        <v>0</v>
      </c>
      <c r="AU422" s="91">
        <f>IF(EA_Tabelle!$AI422="Ja",EA_Tabelle!$AO422,IF(EA_Tabelle!$AF422&lt;&gt;0,EA_Tabelle!$AF422,EA_Tabelle!$X422))</f>
        <v>0</v>
      </c>
    </row>
    <row r="423" spans="1:47" s="81" customFormat="1" ht="25" customHeight="1" x14ac:dyDescent="0.3">
      <c r="A423" s="89" t="str">
        <f t="shared" si="96"/>
        <v>0_403</v>
      </c>
      <c r="B423" s="78">
        <f t="shared" si="97"/>
        <v>0</v>
      </c>
      <c r="C423" s="78">
        <f>IF(EA_Tabelle!$B186="","",COUNTIF($B$20:B422,EA_Tabelle!$B186)+1)</f>
        <v>403</v>
      </c>
      <c r="D423" s="77">
        <f t="shared" si="98"/>
        <v>0</v>
      </c>
      <c r="E423" s="77" t="e">
        <f>INDEX(Lieferanten[L_ID],MATCH(EA_Tabelle!$M423,Lieferanten[Lieferantenbezeichnung],0))</f>
        <v>#N/A</v>
      </c>
      <c r="F423" s="79">
        <f t="shared" si="99"/>
        <v>0</v>
      </c>
      <c r="G423" s="79" t="str">
        <f>IF(EA_Tabelle!$L423="","",(INDEX(BT[Ressort],MATCH(EA_Tabelle!$L423,BT[Bedarfsträger],0))))</f>
        <v/>
      </c>
      <c r="H423" s="80" t="str">
        <f>IF(EA_Tabelle!$L423="","",(INDEX(BT[BT_ID],MATCH(EA_Tabelle!$L423,BT[Bedarfsträger],0))))</f>
        <v/>
      </c>
      <c r="I423" s="82">
        <f t="shared" si="100"/>
        <v>0</v>
      </c>
      <c r="J423" s="82">
        <f t="shared" si="101"/>
        <v>0</v>
      </c>
      <c r="K423" s="83">
        <f t="shared" si="102"/>
        <v>0</v>
      </c>
      <c r="L423" s="44"/>
      <c r="M423" s="46"/>
      <c r="N423" s="208"/>
      <c r="O423" s="44"/>
      <c r="P423" s="43"/>
      <c r="Q423" s="206"/>
      <c r="R423" s="44"/>
      <c r="S423" s="90"/>
      <c r="T423" s="46"/>
      <c r="U423" s="210"/>
      <c r="V423" s="43"/>
      <c r="W423" s="186">
        <f>IFERROR(U423*INDEX(Preisstufen[Netto],MATCH(EA_Tabelle!T423,Preisstufen[Preisstufe],0)),0)</f>
        <v>0</v>
      </c>
      <c r="X423" s="186">
        <f t="shared" si="107"/>
        <v>0</v>
      </c>
      <c r="Y423" s="47"/>
      <c r="Z423" s="211"/>
      <c r="AA423" s="212"/>
      <c r="AB423" s="193">
        <f t="shared" si="103"/>
        <v>0</v>
      </c>
      <c r="AC423" s="211">
        <f t="shared" si="104"/>
        <v>0</v>
      </c>
      <c r="AD423" s="88">
        <v>0.19</v>
      </c>
      <c r="AE423" s="195">
        <f t="shared" si="108"/>
        <v>0</v>
      </c>
      <c r="AF423" s="211">
        <f t="shared" si="109"/>
        <v>0</v>
      </c>
      <c r="AG423" s="50"/>
      <c r="AH423" s="43"/>
      <c r="AI423" s="46"/>
      <c r="AJ423" s="43"/>
      <c r="AK423" s="43"/>
      <c r="AL423" s="46"/>
      <c r="AM423" s="47"/>
      <c r="AN423" s="76">
        <f t="shared" si="105"/>
        <v>0</v>
      </c>
      <c r="AO423" s="76">
        <f t="shared" si="110"/>
        <v>0</v>
      </c>
      <c r="AP423" s="214"/>
      <c r="AQ423" s="76">
        <f t="shared" si="106"/>
        <v>0</v>
      </c>
      <c r="AR423" s="91">
        <f t="shared" si="111"/>
        <v>0</v>
      </c>
      <c r="AS423" s="184">
        <f>IF(EA_Tabelle!$AI423="Ja",EA_Tabelle!$AM423,IF(EA_Tabelle!$Y423&lt;&gt;"",EA_Tabelle!$Y423,EA_Tabelle!$U423))</f>
        <v>0</v>
      </c>
      <c r="AT423" s="76">
        <f>IF(EA_Tabelle!$AI423="Ja",EA_Tabelle!$AN423,IF(EA_Tabelle!$AC423&lt;&gt;0,EA_Tabelle!$AC423,EA_Tabelle!$W423))</f>
        <v>0</v>
      </c>
      <c r="AU423" s="91">
        <f>IF(EA_Tabelle!$AI423="Ja",EA_Tabelle!$AO423,IF(EA_Tabelle!$AF423&lt;&gt;0,EA_Tabelle!$AF423,EA_Tabelle!$X423))</f>
        <v>0</v>
      </c>
    </row>
    <row r="424" spans="1:47" s="81" customFormat="1" ht="25" customHeight="1" x14ac:dyDescent="0.3">
      <c r="A424" s="89" t="str">
        <f t="shared" si="96"/>
        <v>0_404</v>
      </c>
      <c r="B424" s="78">
        <f t="shared" si="97"/>
        <v>0</v>
      </c>
      <c r="C424" s="78">
        <f>IF(EA_Tabelle!$B187="","",COUNTIF($B$20:B423,EA_Tabelle!$B187)+1)</f>
        <v>404</v>
      </c>
      <c r="D424" s="77">
        <f t="shared" si="98"/>
        <v>0</v>
      </c>
      <c r="E424" s="77" t="e">
        <f>INDEX(Lieferanten[L_ID],MATCH(EA_Tabelle!$M424,Lieferanten[Lieferantenbezeichnung],0))</f>
        <v>#N/A</v>
      </c>
      <c r="F424" s="79">
        <f t="shared" si="99"/>
        <v>0</v>
      </c>
      <c r="G424" s="79" t="str">
        <f>IF(EA_Tabelle!$L424="","",(INDEX(BT[Ressort],MATCH(EA_Tabelle!$L424,BT[Bedarfsträger],0))))</f>
        <v/>
      </c>
      <c r="H424" s="80" t="str">
        <f>IF(EA_Tabelle!$L424="","",(INDEX(BT[BT_ID],MATCH(EA_Tabelle!$L424,BT[Bedarfsträger],0))))</f>
        <v/>
      </c>
      <c r="I424" s="82">
        <f t="shared" si="100"/>
        <v>0</v>
      </c>
      <c r="J424" s="82">
        <f t="shared" si="101"/>
        <v>0</v>
      </c>
      <c r="K424" s="83">
        <f t="shared" si="102"/>
        <v>0</v>
      </c>
      <c r="L424" s="44"/>
      <c r="M424" s="46"/>
      <c r="N424" s="208"/>
      <c r="O424" s="44"/>
      <c r="P424" s="43"/>
      <c r="Q424" s="206"/>
      <c r="R424" s="44"/>
      <c r="S424" s="90"/>
      <c r="T424" s="46"/>
      <c r="U424" s="210"/>
      <c r="V424" s="43"/>
      <c r="W424" s="186">
        <f>IFERROR(U424*INDEX(Preisstufen[Netto],MATCH(EA_Tabelle!T424,Preisstufen[Preisstufe],0)),0)</f>
        <v>0</v>
      </c>
      <c r="X424" s="186">
        <f t="shared" si="107"/>
        <v>0</v>
      </c>
      <c r="Y424" s="47"/>
      <c r="Z424" s="211"/>
      <c r="AA424" s="212"/>
      <c r="AB424" s="193">
        <f t="shared" si="103"/>
        <v>0</v>
      </c>
      <c r="AC424" s="211">
        <f t="shared" si="104"/>
        <v>0</v>
      </c>
      <c r="AD424" s="88">
        <v>0.19</v>
      </c>
      <c r="AE424" s="195">
        <f t="shared" si="108"/>
        <v>0</v>
      </c>
      <c r="AF424" s="211">
        <f t="shared" si="109"/>
        <v>0</v>
      </c>
      <c r="AG424" s="50"/>
      <c r="AH424" s="43"/>
      <c r="AI424" s="46"/>
      <c r="AJ424" s="43"/>
      <c r="AK424" s="43"/>
      <c r="AL424" s="46"/>
      <c r="AM424" s="47"/>
      <c r="AN424" s="76">
        <f t="shared" si="105"/>
        <v>0</v>
      </c>
      <c r="AO424" s="76">
        <f t="shared" si="110"/>
        <v>0</v>
      </c>
      <c r="AP424" s="214"/>
      <c r="AQ424" s="76">
        <f t="shared" si="106"/>
        <v>0</v>
      </c>
      <c r="AR424" s="91">
        <f t="shared" si="111"/>
        <v>0</v>
      </c>
      <c r="AS424" s="184">
        <f>IF(EA_Tabelle!$AI424="Ja",EA_Tabelle!$AM424,IF(EA_Tabelle!$Y424&lt;&gt;"",EA_Tabelle!$Y424,EA_Tabelle!$U424))</f>
        <v>0</v>
      </c>
      <c r="AT424" s="76">
        <f>IF(EA_Tabelle!$AI424="Ja",EA_Tabelle!$AN424,IF(EA_Tabelle!$AC424&lt;&gt;0,EA_Tabelle!$AC424,EA_Tabelle!$W424))</f>
        <v>0</v>
      </c>
      <c r="AU424" s="91">
        <f>IF(EA_Tabelle!$AI424="Ja",EA_Tabelle!$AO424,IF(EA_Tabelle!$AF424&lt;&gt;0,EA_Tabelle!$AF424,EA_Tabelle!$X424))</f>
        <v>0</v>
      </c>
    </row>
    <row r="425" spans="1:47" s="81" customFormat="1" ht="25" customHeight="1" x14ac:dyDescent="0.3">
      <c r="A425" s="89" t="str">
        <f t="shared" si="96"/>
        <v>0_405</v>
      </c>
      <c r="B425" s="78">
        <f t="shared" si="97"/>
        <v>0</v>
      </c>
      <c r="C425" s="78">
        <f>IF(EA_Tabelle!$B188="","",COUNTIF($B$20:B424,EA_Tabelle!$B188)+1)</f>
        <v>405</v>
      </c>
      <c r="D425" s="77">
        <f t="shared" si="98"/>
        <v>0</v>
      </c>
      <c r="E425" s="77" t="e">
        <f>INDEX(Lieferanten[L_ID],MATCH(EA_Tabelle!$M425,Lieferanten[Lieferantenbezeichnung],0))</f>
        <v>#N/A</v>
      </c>
      <c r="F425" s="79">
        <f t="shared" si="99"/>
        <v>0</v>
      </c>
      <c r="G425" s="79" t="str">
        <f>IF(EA_Tabelle!$L425="","",(INDEX(BT[Ressort],MATCH(EA_Tabelle!$L425,BT[Bedarfsträger],0))))</f>
        <v/>
      </c>
      <c r="H425" s="80" t="str">
        <f>IF(EA_Tabelle!$L425="","",(INDEX(BT[BT_ID],MATCH(EA_Tabelle!$L425,BT[Bedarfsträger],0))))</f>
        <v/>
      </c>
      <c r="I425" s="82">
        <f t="shared" si="100"/>
        <v>0</v>
      </c>
      <c r="J425" s="82">
        <f t="shared" si="101"/>
        <v>0</v>
      </c>
      <c r="K425" s="83">
        <f t="shared" si="102"/>
        <v>0</v>
      </c>
      <c r="L425" s="44"/>
      <c r="M425" s="46"/>
      <c r="N425" s="208"/>
      <c r="O425" s="44"/>
      <c r="P425" s="43"/>
      <c r="Q425" s="206"/>
      <c r="R425" s="44"/>
      <c r="S425" s="90"/>
      <c r="T425" s="46"/>
      <c r="U425" s="210"/>
      <c r="V425" s="43"/>
      <c r="W425" s="186">
        <f>IFERROR(U425*INDEX(Preisstufen[Netto],MATCH(EA_Tabelle!T425,Preisstufen[Preisstufe],0)),0)</f>
        <v>0</v>
      </c>
      <c r="X425" s="186">
        <f t="shared" si="107"/>
        <v>0</v>
      </c>
      <c r="Y425" s="47"/>
      <c r="Z425" s="211"/>
      <c r="AA425" s="212"/>
      <c r="AB425" s="193">
        <f t="shared" si="103"/>
        <v>0</v>
      </c>
      <c r="AC425" s="211">
        <f t="shared" si="104"/>
        <v>0</v>
      </c>
      <c r="AD425" s="88">
        <v>0.19</v>
      </c>
      <c r="AE425" s="195">
        <f t="shared" si="108"/>
        <v>0</v>
      </c>
      <c r="AF425" s="211">
        <f t="shared" si="109"/>
        <v>0</v>
      </c>
      <c r="AG425" s="50"/>
      <c r="AH425" s="43"/>
      <c r="AI425" s="46"/>
      <c r="AJ425" s="43"/>
      <c r="AK425" s="43"/>
      <c r="AL425" s="46"/>
      <c r="AM425" s="47"/>
      <c r="AN425" s="76">
        <f t="shared" si="105"/>
        <v>0</v>
      </c>
      <c r="AO425" s="76">
        <f t="shared" si="110"/>
        <v>0</v>
      </c>
      <c r="AP425" s="214"/>
      <c r="AQ425" s="76">
        <f t="shared" si="106"/>
        <v>0</v>
      </c>
      <c r="AR425" s="91">
        <f t="shared" si="111"/>
        <v>0</v>
      </c>
      <c r="AS425" s="184">
        <f>IF(EA_Tabelle!$AI425="Ja",EA_Tabelle!$AM425,IF(EA_Tabelle!$Y425&lt;&gt;"",EA_Tabelle!$Y425,EA_Tabelle!$U425))</f>
        <v>0</v>
      </c>
      <c r="AT425" s="76">
        <f>IF(EA_Tabelle!$AI425="Ja",EA_Tabelle!$AN425,IF(EA_Tabelle!$AC425&lt;&gt;0,EA_Tabelle!$AC425,EA_Tabelle!$W425))</f>
        <v>0</v>
      </c>
      <c r="AU425" s="91">
        <f>IF(EA_Tabelle!$AI425="Ja",EA_Tabelle!$AO425,IF(EA_Tabelle!$AF425&lt;&gt;0,EA_Tabelle!$AF425,EA_Tabelle!$X425))</f>
        <v>0</v>
      </c>
    </row>
    <row r="426" spans="1:47" s="81" customFormat="1" ht="25" customHeight="1" x14ac:dyDescent="0.3">
      <c r="A426" s="89" t="str">
        <f t="shared" si="96"/>
        <v>0_406</v>
      </c>
      <c r="B426" s="78">
        <f t="shared" si="97"/>
        <v>0</v>
      </c>
      <c r="C426" s="78">
        <f>IF(EA_Tabelle!$B189="","",COUNTIF($B$20:B425,EA_Tabelle!$B189)+1)</f>
        <v>406</v>
      </c>
      <c r="D426" s="77">
        <f t="shared" si="98"/>
        <v>0</v>
      </c>
      <c r="E426" s="77" t="e">
        <f>INDEX(Lieferanten[L_ID],MATCH(EA_Tabelle!$M426,Lieferanten[Lieferantenbezeichnung],0))</f>
        <v>#N/A</v>
      </c>
      <c r="F426" s="79">
        <f t="shared" si="99"/>
        <v>0</v>
      </c>
      <c r="G426" s="79" t="str">
        <f>IF(EA_Tabelle!$L426="","",(INDEX(BT[Ressort],MATCH(EA_Tabelle!$L426,BT[Bedarfsträger],0))))</f>
        <v/>
      </c>
      <c r="H426" s="80" t="str">
        <f>IF(EA_Tabelle!$L426="","",(INDEX(BT[BT_ID],MATCH(EA_Tabelle!$L426,BT[Bedarfsträger],0))))</f>
        <v/>
      </c>
      <c r="I426" s="82">
        <f t="shared" si="100"/>
        <v>0</v>
      </c>
      <c r="J426" s="82">
        <f t="shared" si="101"/>
        <v>0</v>
      </c>
      <c r="K426" s="83">
        <f t="shared" si="102"/>
        <v>0</v>
      </c>
      <c r="L426" s="44"/>
      <c r="M426" s="46"/>
      <c r="N426" s="208"/>
      <c r="O426" s="44"/>
      <c r="P426" s="43"/>
      <c r="Q426" s="206"/>
      <c r="R426" s="44"/>
      <c r="S426" s="90"/>
      <c r="T426" s="46"/>
      <c r="U426" s="210"/>
      <c r="V426" s="43"/>
      <c r="W426" s="186">
        <f>IFERROR(U426*INDEX(Preisstufen[Netto],MATCH(EA_Tabelle!T426,Preisstufen[Preisstufe],0)),0)</f>
        <v>0</v>
      </c>
      <c r="X426" s="186">
        <f t="shared" si="107"/>
        <v>0</v>
      </c>
      <c r="Y426" s="47"/>
      <c r="Z426" s="211"/>
      <c r="AA426" s="212"/>
      <c r="AB426" s="193">
        <f t="shared" si="103"/>
        <v>0</v>
      </c>
      <c r="AC426" s="211">
        <f t="shared" si="104"/>
        <v>0</v>
      </c>
      <c r="AD426" s="88">
        <v>0.19</v>
      </c>
      <c r="AE426" s="195">
        <f t="shared" si="108"/>
        <v>0</v>
      </c>
      <c r="AF426" s="211">
        <f t="shared" si="109"/>
        <v>0</v>
      </c>
      <c r="AG426" s="50"/>
      <c r="AH426" s="43"/>
      <c r="AI426" s="46"/>
      <c r="AJ426" s="43"/>
      <c r="AK426" s="43"/>
      <c r="AL426" s="46"/>
      <c r="AM426" s="47"/>
      <c r="AN426" s="76">
        <f t="shared" si="105"/>
        <v>0</v>
      </c>
      <c r="AO426" s="76">
        <f t="shared" si="110"/>
        <v>0</v>
      </c>
      <c r="AP426" s="214"/>
      <c r="AQ426" s="76">
        <f t="shared" si="106"/>
        <v>0</v>
      </c>
      <c r="AR426" s="91">
        <f t="shared" si="111"/>
        <v>0</v>
      </c>
      <c r="AS426" s="184">
        <f>IF(EA_Tabelle!$AI426="Ja",EA_Tabelle!$AM426,IF(EA_Tabelle!$Y426&lt;&gt;"",EA_Tabelle!$Y426,EA_Tabelle!$U426))</f>
        <v>0</v>
      </c>
      <c r="AT426" s="76">
        <f>IF(EA_Tabelle!$AI426="Ja",EA_Tabelle!$AN426,IF(EA_Tabelle!$AC426&lt;&gt;0,EA_Tabelle!$AC426,EA_Tabelle!$W426))</f>
        <v>0</v>
      </c>
      <c r="AU426" s="91">
        <f>IF(EA_Tabelle!$AI426="Ja",EA_Tabelle!$AO426,IF(EA_Tabelle!$AF426&lt;&gt;0,EA_Tabelle!$AF426,EA_Tabelle!$X426))</f>
        <v>0</v>
      </c>
    </row>
    <row r="427" spans="1:47" s="81" customFormat="1" ht="25" customHeight="1" x14ac:dyDescent="0.3">
      <c r="A427" s="89" t="str">
        <f t="shared" si="96"/>
        <v>0_407</v>
      </c>
      <c r="B427" s="78">
        <f t="shared" si="97"/>
        <v>0</v>
      </c>
      <c r="C427" s="78">
        <f>IF(EA_Tabelle!$B190="","",COUNTIF($B$20:B426,EA_Tabelle!$B190)+1)</f>
        <v>407</v>
      </c>
      <c r="D427" s="77">
        <f t="shared" si="98"/>
        <v>0</v>
      </c>
      <c r="E427" s="77" t="e">
        <f>INDEX(Lieferanten[L_ID],MATCH(EA_Tabelle!$M427,Lieferanten[Lieferantenbezeichnung],0))</f>
        <v>#N/A</v>
      </c>
      <c r="F427" s="79">
        <f t="shared" si="99"/>
        <v>0</v>
      </c>
      <c r="G427" s="79" t="str">
        <f>IF(EA_Tabelle!$L427="","",(INDEX(BT[Ressort],MATCH(EA_Tabelle!$L427,BT[Bedarfsträger],0))))</f>
        <v/>
      </c>
      <c r="H427" s="80" t="str">
        <f>IF(EA_Tabelle!$L427="","",(INDEX(BT[BT_ID],MATCH(EA_Tabelle!$L427,BT[Bedarfsträger],0))))</f>
        <v/>
      </c>
      <c r="I427" s="82">
        <f t="shared" si="100"/>
        <v>0</v>
      </c>
      <c r="J427" s="82">
        <f t="shared" si="101"/>
        <v>0</v>
      </c>
      <c r="K427" s="83">
        <f t="shared" si="102"/>
        <v>0</v>
      </c>
      <c r="L427" s="44"/>
      <c r="M427" s="46"/>
      <c r="N427" s="208"/>
      <c r="O427" s="44"/>
      <c r="P427" s="43"/>
      <c r="Q427" s="206"/>
      <c r="R427" s="44"/>
      <c r="S427" s="90"/>
      <c r="T427" s="46"/>
      <c r="U427" s="210"/>
      <c r="V427" s="43"/>
      <c r="W427" s="186">
        <f>IFERROR(U427*INDEX(Preisstufen[Netto],MATCH(EA_Tabelle!T427,Preisstufen[Preisstufe],0)),0)</f>
        <v>0</v>
      </c>
      <c r="X427" s="186">
        <f t="shared" si="107"/>
        <v>0</v>
      </c>
      <c r="Y427" s="47"/>
      <c r="Z427" s="211"/>
      <c r="AA427" s="212"/>
      <c r="AB427" s="193">
        <f t="shared" si="103"/>
        <v>0</v>
      </c>
      <c r="AC427" s="211">
        <f t="shared" si="104"/>
        <v>0</v>
      </c>
      <c r="AD427" s="88">
        <v>0.19</v>
      </c>
      <c r="AE427" s="195">
        <f t="shared" si="108"/>
        <v>0</v>
      </c>
      <c r="AF427" s="211">
        <f t="shared" si="109"/>
        <v>0</v>
      </c>
      <c r="AG427" s="50"/>
      <c r="AH427" s="43"/>
      <c r="AI427" s="46"/>
      <c r="AJ427" s="43"/>
      <c r="AK427" s="43"/>
      <c r="AL427" s="46"/>
      <c r="AM427" s="47"/>
      <c r="AN427" s="76">
        <f t="shared" si="105"/>
        <v>0</v>
      </c>
      <c r="AO427" s="76">
        <f t="shared" si="110"/>
        <v>0</v>
      </c>
      <c r="AP427" s="214"/>
      <c r="AQ427" s="76">
        <f t="shared" si="106"/>
        <v>0</v>
      </c>
      <c r="AR427" s="91">
        <f t="shared" si="111"/>
        <v>0</v>
      </c>
      <c r="AS427" s="184">
        <f>IF(EA_Tabelle!$AI427="Ja",EA_Tabelle!$AM427,IF(EA_Tabelle!$Y427&lt;&gt;"",EA_Tabelle!$Y427,EA_Tabelle!$U427))</f>
        <v>0</v>
      </c>
      <c r="AT427" s="76">
        <f>IF(EA_Tabelle!$AI427="Ja",EA_Tabelle!$AN427,IF(EA_Tabelle!$AC427&lt;&gt;0,EA_Tabelle!$AC427,EA_Tabelle!$W427))</f>
        <v>0</v>
      </c>
      <c r="AU427" s="91">
        <f>IF(EA_Tabelle!$AI427="Ja",EA_Tabelle!$AO427,IF(EA_Tabelle!$AF427&lt;&gt;0,EA_Tabelle!$AF427,EA_Tabelle!$X427))</f>
        <v>0</v>
      </c>
    </row>
    <row r="428" spans="1:47" s="81" customFormat="1" ht="25" customHeight="1" x14ac:dyDescent="0.3">
      <c r="A428" s="89" t="str">
        <f t="shared" si="96"/>
        <v>0_408</v>
      </c>
      <c r="B428" s="78">
        <f t="shared" si="97"/>
        <v>0</v>
      </c>
      <c r="C428" s="78">
        <f>IF(EA_Tabelle!$B191="","",COUNTIF($B$20:B427,EA_Tabelle!$B191)+1)</f>
        <v>408</v>
      </c>
      <c r="D428" s="77">
        <f t="shared" si="98"/>
        <v>0</v>
      </c>
      <c r="E428" s="77" t="e">
        <f>INDEX(Lieferanten[L_ID],MATCH(EA_Tabelle!$M428,Lieferanten[Lieferantenbezeichnung],0))</f>
        <v>#N/A</v>
      </c>
      <c r="F428" s="79">
        <f t="shared" si="99"/>
        <v>0</v>
      </c>
      <c r="G428" s="79" t="str">
        <f>IF(EA_Tabelle!$L428="","",(INDEX(BT[Ressort],MATCH(EA_Tabelle!$L428,BT[Bedarfsträger],0))))</f>
        <v/>
      </c>
      <c r="H428" s="80" t="str">
        <f>IF(EA_Tabelle!$L428="","",(INDEX(BT[BT_ID],MATCH(EA_Tabelle!$L428,BT[Bedarfsträger],0))))</f>
        <v/>
      </c>
      <c r="I428" s="82">
        <f t="shared" si="100"/>
        <v>0</v>
      </c>
      <c r="J428" s="82">
        <f t="shared" si="101"/>
        <v>0</v>
      </c>
      <c r="K428" s="83">
        <f t="shared" si="102"/>
        <v>0</v>
      </c>
      <c r="L428" s="44"/>
      <c r="M428" s="46"/>
      <c r="N428" s="208"/>
      <c r="O428" s="44"/>
      <c r="P428" s="43"/>
      <c r="Q428" s="206"/>
      <c r="R428" s="44"/>
      <c r="S428" s="90"/>
      <c r="T428" s="46"/>
      <c r="U428" s="210"/>
      <c r="V428" s="43"/>
      <c r="W428" s="186">
        <f>IFERROR(U428*INDEX(Preisstufen[Netto],MATCH(EA_Tabelle!T428,Preisstufen[Preisstufe],0)),0)</f>
        <v>0</v>
      </c>
      <c r="X428" s="186">
        <f t="shared" si="107"/>
        <v>0</v>
      </c>
      <c r="Y428" s="47"/>
      <c r="Z428" s="211"/>
      <c r="AA428" s="212"/>
      <c r="AB428" s="193">
        <f t="shared" si="103"/>
        <v>0</v>
      </c>
      <c r="AC428" s="211">
        <f t="shared" si="104"/>
        <v>0</v>
      </c>
      <c r="AD428" s="88">
        <v>0.19</v>
      </c>
      <c r="AE428" s="195">
        <f t="shared" si="108"/>
        <v>0</v>
      </c>
      <c r="AF428" s="211">
        <f t="shared" si="109"/>
        <v>0</v>
      </c>
      <c r="AG428" s="50"/>
      <c r="AH428" s="43"/>
      <c r="AI428" s="46"/>
      <c r="AJ428" s="43"/>
      <c r="AK428" s="43"/>
      <c r="AL428" s="46"/>
      <c r="AM428" s="47"/>
      <c r="AN428" s="76">
        <f t="shared" si="105"/>
        <v>0</v>
      </c>
      <c r="AO428" s="76">
        <f t="shared" si="110"/>
        <v>0</v>
      </c>
      <c r="AP428" s="214"/>
      <c r="AQ428" s="76">
        <f t="shared" si="106"/>
        <v>0</v>
      </c>
      <c r="AR428" s="91">
        <f t="shared" si="111"/>
        <v>0</v>
      </c>
      <c r="AS428" s="184">
        <f>IF(EA_Tabelle!$AI428="Ja",EA_Tabelle!$AM428,IF(EA_Tabelle!$Y428&lt;&gt;"",EA_Tabelle!$Y428,EA_Tabelle!$U428))</f>
        <v>0</v>
      </c>
      <c r="AT428" s="76">
        <f>IF(EA_Tabelle!$AI428="Ja",EA_Tabelle!$AN428,IF(EA_Tabelle!$AC428&lt;&gt;0,EA_Tabelle!$AC428,EA_Tabelle!$W428))</f>
        <v>0</v>
      </c>
      <c r="AU428" s="91">
        <f>IF(EA_Tabelle!$AI428="Ja",EA_Tabelle!$AO428,IF(EA_Tabelle!$AF428&lt;&gt;0,EA_Tabelle!$AF428,EA_Tabelle!$X428))</f>
        <v>0</v>
      </c>
    </row>
    <row r="429" spans="1:47" s="81" customFormat="1" ht="25" customHeight="1" x14ac:dyDescent="0.3">
      <c r="A429" s="89" t="str">
        <f t="shared" si="96"/>
        <v>0_409</v>
      </c>
      <c r="B429" s="78">
        <f t="shared" si="97"/>
        <v>0</v>
      </c>
      <c r="C429" s="78">
        <f>IF(EA_Tabelle!$B192="","",COUNTIF($B$20:B428,EA_Tabelle!$B192)+1)</f>
        <v>409</v>
      </c>
      <c r="D429" s="77">
        <f t="shared" si="98"/>
        <v>0</v>
      </c>
      <c r="E429" s="77" t="e">
        <f>INDEX(Lieferanten[L_ID],MATCH(EA_Tabelle!$M429,Lieferanten[Lieferantenbezeichnung],0))</f>
        <v>#N/A</v>
      </c>
      <c r="F429" s="79">
        <f t="shared" si="99"/>
        <v>0</v>
      </c>
      <c r="G429" s="79" t="str">
        <f>IF(EA_Tabelle!$L429="","",(INDEX(BT[Ressort],MATCH(EA_Tabelle!$L429,BT[Bedarfsträger],0))))</f>
        <v/>
      </c>
      <c r="H429" s="80" t="str">
        <f>IF(EA_Tabelle!$L429="","",(INDEX(BT[BT_ID],MATCH(EA_Tabelle!$L429,BT[Bedarfsträger],0))))</f>
        <v/>
      </c>
      <c r="I429" s="82">
        <f t="shared" si="100"/>
        <v>0</v>
      </c>
      <c r="J429" s="82">
        <f t="shared" si="101"/>
        <v>0</v>
      </c>
      <c r="K429" s="83">
        <f t="shared" si="102"/>
        <v>0</v>
      </c>
      <c r="L429" s="44"/>
      <c r="M429" s="46"/>
      <c r="N429" s="208"/>
      <c r="O429" s="44"/>
      <c r="P429" s="43"/>
      <c r="Q429" s="206"/>
      <c r="R429" s="44"/>
      <c r="S429" s="90"/>
      <c r="T429" s="46"/>
      <c r="U429" s="210"/>
      <c r="V429" s="43"/>
      <c r="W429" s="186">
        <f>IFERROR(U429*INDEX(Preisstufen[Netto],MATCH(EA_Tabelle!T429,Preisstufen[Preisstufe],0)),0)</f>
        <v>0</v>
      </c>
      <c r="X429" s="186">
        <f t="shared" si="107"/>
        <v>0</v>
      </c>
      <c r="Y429" s="47"/>
      <c r="Z429" s="211"/>
      <c r="AA429" s="212"/>
      <c r="AB429" s="193">
        <f t="shared" si="103"/>
        <v>0</v>
      </c>
      <c r="AC429" s="211">
        <f t="shared" si="104"/>
        <v>0</v>
      </c>
      <c r="AD429" s="88">
        <v>0.19</v>
      </c>
      <c r="AE429" s="195">
        <f t="shared" si="108"/>
        <v>0</v>
      </c>
      <c r="AF429" s="211">
        <f t="shared" si="109"/>
        <v>0</v>
      </c>
      <c r="AG429" s="50"/>
      <c r="AH429" s="43"/>
      <c r="AI429" s="46"/>
      <c r="AJ429" s="43"/>
      <c r="AK429" s="43"/>
      <c r="AL429" s="46"/>
      <c r="AM429" s="47"/>
      <c r="AN429" s="76">
        <f t="shared" si="105"/>
        <v>0</v>
      </c>
      <c r="AO429" s="76">
        <f t="shared" si="110"/>
        <v>0</v>
      </c>
      <c r="AP429" s="214"/>
      <c r="AQ429" s="76">
        <f t="shared" si="106"/>
        <v>0</v>
      </c>
      <c r="AR429" s="91">
        <f t="shared" si="111"/>
        <v>0</v>
      </c>
      <c r="AS429" s="184">
        <f>IF(EA_Tabelle!$AI429="Ja",EA_Tabelle!$AM429,IF(EA_Tabelle!$Y429&lt;&gt;"",EA_Tabelle!$Y429,EA_Tabelle!$U429))</f>
        <v>0</v>
      </c>
      <c r="AT429" s="76">
        <f>IF(EA_Tabelle!$AI429="Ja",EA_Tabelle!$AN429,IF(EA_Tabelle!$AC429&lt;&gt;0,EA_Tabelle!$AC429,EA_Tabelle!$W429))</f>
        <v>0</v>
      </c>
      <c r="AU429" s="91">
        <f>IF(EA_Tabelle!$AI429="Ja",EA_Tabelle!$AO429,IF(EA_Tabelle!$AF429&lt;&gt;0,EA_Tabelle!$AF429,EA_Tabelle!$X429))</f>
        <v>0</v>
      </c>
    </row>
    <row r="430" spans="1:47" s="81" customFormat="1" ht="25" customHeight="1" x14ac:dyDescent="0.3">
      <c r="A430" s="89" t="str">
        <f t="shared" si="96"/>
        <v>0_410</v>
      </c>
      <c r="B430" s="78">
        <f t="shared" si="97"/>
        <v>0</v>
      </c>
      <c r="C430" s="78">
        <f>IF(EA_Tabelle!$B193="","",COUNTIF($B$20:B429,EA_Tabelle!$B193)+1)</f>
        <v>410</v>
      </c>
      <c r="D430" s="77">
        <f t="shared" si="98"/>
        <v>0</v>
      </c>
      <c r="E430" s="77" t="e">
        <f>INDEX(Lieferanten[L_ID],MATCH(EA_Tabelle!$M430,Lieferanten[Lieferantenbezeichnung],0))</f>
        <v>#N/A</v>
      </c>
      <c r="F430" s="79">
        <f t="shared" si="99"/>
        <v>0</v>
      </c>
      <c r="G430" s="79" t="str">
        <f>IF(EA_Tabelle!$L430="","",(INDEX(BT[Ressort],MATCH(EA_Tabelle!$L430,BT[Bedarfsträger],0))))</f>
        <v/>
      </c>
      <c r="H430" s="80" t="str">
        <f>IF(EA_Tabelle!$L430="","",(INDEX(BT[BT_ID],MATCH(EA_Tabelle!$L430,BT[Bedarfsträger],0))))</f>
        <v/>
      </c>
      <c r="I430" s="82">
        <f t="shared" si="100"/>
        <v>0</v>
      </c>
      <c r="J430" s="82">
        <f t="shared" si="101"/>
        <v>0</v>
      </c>
      <c r="K430" s="83">
        <f t="shared" si="102"/>
        <v>0</v>
      </c>
      <c r="L430" s="44"/>
      <c r="M430" s="46"/>
      <c r="N430" s="208"/>
      <c r="O430" s="44"/>
      <c r="P430" s="43"/>
      <c r="Q430" s="206"/>
      <c r="R430" s="44"/>
      <c r="S430" s="90"/>
      <c r="T430" s="46"/>
      <c r="U430" s="210"/>
      <c r="V430" s="43"/>
      <c r="W430" s="186">
        <f>IFERROR(U430*INDEX(Preisstufen[Netto],MATCH(EA_Tabelle!T430,Preisstufen[Preisstufe],0)),0)</f>
        <v>0</v>
      </c>
      <c r="X430" s="186">
        <f t="shared" si="107"/>
        <v>0</v>
      </c>
      <c r="Y430" s="47"/>
      <c r="Z430" s="211"/>
      <c r="AA430" s="212"/>
      <c r="AB430" s="193">
        <f t="shared" si="103"/>
        <v>0</v>
      </c>
      <c r="AC430" s="211">
        <f t="shared" si="104"/>
        <v>0</v>
      </c>
      <c r="AD430" s="88">
        <v>0.19</v>
      </c>
      <c r="AE430" s="195">
        <f t="shared" si="108"/>
        <v>0</v>
      </c>
      <c r="AF430" s="211">
        <f t="shared" si="109"/>
        <v>0</v>
      </c>
      <c r="AG430" s="50"/>
      <c r="AH430" s="43"/>
      <c r="AI430" s="46"/>
      <c r="AJ430" s="43"/>
      <c r="AK430" s="43"/>
      <c r="AL430" s="46"/>
      <c r="AM430" s="47"/>
      <c r="AN430" s="76">
        <f t="shared" si="105"/>
        <v>0</v>
      </c>
      <c r="AO430" s="76">
        <f t="shared" si="110"/>
        <v>0</v>
      </c>
      <c r="AP430" s="214"/>
      <c r="AQ430" s="76">
        <f t="shared" si="106"/>
        <v>0</v>
      </c>
      <c r="AR430" s="91">
        <f t="shared" si="111"/>
        <v>0</v>
      </c>
      <c r="AS430" s="184">
        <f>IF(EA_Tabelle!$AI430="Ja",EA_Tabelle!$AM430,IF(EA_Tabelle!$Y430&lt;&gt;"",EA_Tabelle!$Y430,EA_Tabelle!$U430))</f>
        <v>0</v>
      </c>
      <c r="AT430" s="76">
        <f>IF(EA_Tabelle!$AI430="Ja",EA_Tabelle!$AN430,IF(EA_Tabelle!$AC430&lt;&gt;0,EA_Tabelle!$AC430,EA_Tabelle!$W430))</f>
        <v>0</v>
      </c>
      <c r="AU430" s="91">
        <f>IF(EA_Tabelle!$AI430="Ja",EA_Tabelle!$AO430,IF(EA_Tabelle!$AF430&lt;&gt;0,EA_Tabelle!$AF430,EA_Tabelle!$X430))</f>
        <v>0</v>
      </c>
    </row>
    <row r="431" spans="1:47" s="81" customFormat="1" ht="25" customHeight="1" x14ac:dyDescent="0.3">
      <c r="A431" s="89" t="str">
        <f t="shared" si="96"/>
        <v>0_411</v>
      </c>
      <c r="B431" s="78">
        <f t="shared" si="97"/>
        <v>0</v>
      </c>
      <c r="C431" s="78">
        <f>IF(EA_Tabelle!$B194="","",COUNTIF($B$20:B430,EA_Tabelle!$B194)+1)</f>
        <v>411</v>
      </c>
      <c r="D431" s="77">
        <f t="shared" si="98"/>
        <v>0</v>
      </c>
      <c r="E431" s="77" t="e">
        <f>INDEX(Lieferanten[L_ID],MATCH(EA_Tabelle!$M431,Lieferanten[Lieferantenbezeichnung],0))</f>
        <v>#N/A</v>
      </c>
      <c r="F431" s="79">
        <f t="shared" si="99"/>
        <v>0</v>
      </c>
      <c r="G431" s="79" t="str">
        <f>IF(EA_Tabelle!$L431="","",(INDEX(BT[Ressort],MATCH(EA_Tabelle!$L431,BT[Bedarfsträger],0))))</f>
        <v/>
      </c>
      <c r="H431" s="80" t="str">
        <f>IF(EA_Tabelle!$L431="","",(INDEX(BT[BT_ID],MATCH(EA_Tabelle!$L431,BT[Bedarfsträger],0))))</f>
        <v/>
      </c>
      <c r="I431" s="82">
        <f t="shared" si="100"/>
        <v>0</v>
      </c>
      <c r="J431" s="82">
        <f t="shared" si="101"/>
        <v>0</v>
      </c>
      <c r="K431" s="83">
        <f t="shared" si="102"/>
        <v>0</v>
      </c>
      <c r="L431" s="44"/>
      <c r="M431" s="46"/>
      <c r="N431" s="208"/>
      <c r="O431" s="44"/>
      <c r="P431" s="43"/>
      <c r="Q431" s="206"/>
      <c r="R431" s="44"/>
      <c r="S431" s="90"/>
      <c r="T431" s="46"/>
      <c r="U431" s="210"/>
      <c r="V431" s="43"/>
      <c r="W431" s="186">
        <f>IFERROR(U431*INDEX(Preisstufen[Netto],MATCH(EA_Tabelle!T431,Preisstufen[Preisstufe],0)),0)</f>
        <v>0</v>
      </c>
      <c r="X431" s="186">
        <f t="shared" si="107"/>
        <v>0</v>
      </c>
      <c r="Y431" s="47"/>
      <c r="Z431" s="211"/>
      <c r="AA431" s="212"/>
      <c r="AB431" s="193">
        <f t="shared" si="103"/>
        <v>0</v>
      </c>
      <c r="AC431" s="211">
        <f t="shared" si="104"/>
        <v>0</v>
      </c>
      <c r="AD431" s="88">
        <v>0.19</v>
      </c>
      <c r="AE431" s="195">
        <f t="shared" si="108"/>
        <v>0</v>
      </c>
      <c r="AF431" s="211">
        <f t="shared" si="109"/>
        <v>0</v>
      </c>
      <c r="AG431" s="50"/>
      <c r="AH431" s="43"/>
      <c r="AI431" s="46"/>
      <c r="AJ431" s="43"/>
      <c r="AK431" s="43"/>
      <c r="AL431" s="46"/>
      <c r="AM431" s="47"/>
      <c r="AN431" s="76">
        <f t="shared" si="105"/>
        <v>0</v>
      </c>
      <c r="AO431" s="76">
        <f t="shared" si="110"/>
        <v>0</v>
      </c>
      <c r="AP431" s="214"/>
      <c r="AQ431" s="76">
        <f t="shared" si="106"/>
        <v>0</v>
      </c>
      <c r="AR431" s="91">
        <f t="shared" si="111"/>
        <v>0</v>
      </c>
      <c r="AS431" s="184">
        <f>IF(EA_Tabelle!$AI431="Ja",EA_Tabelle!$AM431,IF(EA_Tabelle!$Y431&lt;&gt;"",EA_Tabelle!$Y431,EA_Tabelle!$U431))</f>
        <v>0</v>
      </c>
      <c r="AT431" s="76">
        <f>IF(EA_Tabelle!$AI431="Ja",EA_Tabelle!$AN431,IF(EA_Tabelle!$AC431&lt;&gt;0,EA_Tabelle!$AC431,EA_Tabelle!$W431))</f>
        <v>0</v>
      </c>
      <c r="AU431" s="91">
        <f>IF(EA_Tabelle!$AI431="Ja",EA_Tabelle!$AO431,IF(EA_Tabelle!$AF431&lt;&gt;0,EA_Tabelle!$AF431,EA_Tabelle!$X431))</f>
        <v>0</v>
      </c>
    </row>
    <row r="432" spans="1:47" s="81" customFormat="1" ht="25" customHeight="1" x14ac:dyDescent="0.3">
      <c r="A432" s="89" t="str">
        <f t="shared" si="96"/>
        <v>0_412</v>
      </c>
      <c r="B432" s="78">
        <f t="shared" si="97"/>
        <v>0</v>
      </c>
      <c r="C432" s="78">
        <f>IF(EA_Tabelle!$B195="","",COUNTIF($B$20:B431,EA_Tabelle!$B195)+1)</f>
        <v>412</v>
      </c>
      <c r="D432" s="77">
        <f t="shared" si="98"/>
        <v>0</v>
      </c>
      <c r="E432" s="77" t="e">
        <f>INDEX(Lieferanten[L_ID],MATCH(EA_Tabelle!$M432,Lieferanten[Lieferantenbezeichnung],0))</f>
        <v>#N/A</v>
      </c>
      <c r="F432" s="79">
        <f t="shared" si="99"/>
        <v>0</v>
      </c>
      <c r="G432" s="79" t="str">
        <f>IF(EA_Tabelle!$L432="","",(INDEX(BT[Ressort],MATCH(EA_Tabelle!$L432,BT[Bedarfsträger],0))))</f>
        <v/>
      </c>
      <c r="H432" s="80" t="str">
        <f>IF(EA_Tabelle!$L432="","",(INDEX(BT[BT_ID],MATCH(EA_Tabelle!$L432,BT[Bedarfsträger],0))))</f>
        <v/>
      </c>
      <c r="I432" s="82">
        <f t="shared" si="100"/>
        <v>0</v>
      </c>
      <c r="J432" s="82">
        <f t="shared" si="101"/>
        <v>0</v>
      </c>
      <c r="K432" s="83">
        <f t="shared" si="102"/>
        <v>0</v>
      </c>
      <c r="L432" s="44"/>
      <c r="M432" s="46"/>
      <c r="N432" s="208"/>
      <c r="O432" s="44"/>
      <c r="P432" s="43"/>
      <c r="Q432" s="206"/>
      <c r="R432" s="44"/>
      <c r="S432" s="90"/>
      <c r="T432" s="46"/>
      <c r="U432" s="210"/>
      <c r="V432" s="43"/>
      <c r="W432" s="186">
        <f>IFERROR(U432*INDEX(Preisstufen[Netto],MATCH(EA_Tabelle!T432,Preisstufen[Preisstufe],0)),0)</f>
        <v>0</v>
      </c>
      <c r="X432" s="186">
        <f t="shared" si="107"/>
        <v>0</v>
      </c>
      <c r="Y432" s="47"/>
      <c r="Z432" s="211"/>
      <c r="AA432" s="212"/>
      <c r="AB432" s="193">
        <f t="shared" si="103"/>
        <v>0</v>
      </c>
      <c r="AC432" s="211">
        <f t="shared" si="104"/>
        <v>0</v>
      </c>
      <c r="AD432" s="88">
        <v>0.19</v>
      </c>
      <c r="AE432" s="195">
        <f t="shared" si="108"/>
        <v>0</v>
      </c>
      <c r="AF432" s="211">
        <f t="shared" si="109"/>
        <v>0</v>
      </c>
      <c r="AG432" s="50"/>
      <c r="AH432" s="43"/>
      <c r="AI432" s="46"/>
      <c r="AJ432" s="43"/>
      <c r="AK432" s="43"/>
      <c r="AL432" s="46"/>
      <c r="AM432" s="47"/>
      <c r="AN432" s="76">
        <f t="shared" si="105"/>
        <v>0</v>
      </c>
      <c r="AO432" s="76">
        <f t="shared" si="110"/>
        <v>0</v>
      </c>
      <c r="AP432" s="214"/>
      <c r="AQ432" s="76">
        <f t="shared" si="106"/>
        <v>0</v>
      </c>
      <c r="AR432" s="91">
        <f t="shared" si="111"/>
        <v>0</v>
      </c>
      <c r="AS432" s="184">
        <f>IF(EA_Tabelle!$AI432="Ja",EA_Tabelle!$AM432,IF(EA_Tabelle!$Y432&lt;&gt;"",EA_Tabelle!$Y432,EA_Tabelle!$U432))</f>
        <v>0</v>
      </c>
      <c r="AT432" s="76">
        <f>IF(EA_Tabelle!$AI432="Ja",EA_Tabelle!$AN432,IF(EA_Tabelle!$AC432&lt;&gt;0,EA_Tabelle!$AC432,EA_Tabelle!$W432))</f>
        <v>0</v>
      </c>
      <c r="AU432" s="91">
        <f>IF(EA_Tabelle!$AI432="Ja",EA_Tabelle!$AO432,IF(EA_Tabelle!$AF432&lt;&gt;0,EA_Tabelle!$AF432,EA_Tabelle!$X432))</f>
        <v>0</v>
      </c>
    </row>
    <row r="433" spans="1:47" s="81" customFormat="1" ht="25" customHeight="1" x14ac:dyDescent="0.3">
      <c r="A433" s="89" t="str">
        <f t="shared" si="96"/>
        <v>0_413</v>
      </c>
      <c r="B433" s="78">
        <f t="shared" si="97"/>
        <v>0</v>
      </c>
      <c r="C433" s="78">
        <f>IF(EA_Tabelle!$B196="","",COUNTIF($B$20:B432,EA_Tabelle!$B196)+1)</f>
        <v>413</v>
      </c>
      <c r="D433" s="77">
        <f t="shared" si="98"/>
        <v>0</v>
      </c>
      <c r="E433" s="77" t="e">
        <f>INDEX(Lieferanten[L_ID],MATCH(EA_Tabelle!$M433,Lieferanten[Lieferantenbezeichnung],0))</f>
        <v>#N/A</v>
      </c>
      <c r="F433" s="79">
        <f t="shared" si="99"/>
        <v>0</v>
      </c>
      <c r="G433" s="79" t="str">
        <f>IF(EA_Tabelle!$L433="","",(INDEX(BT[Ressort],MATCH(EA_Tabelle!$L433,BT[Bedarfsträger],0))))</f>
        <v/>
      </c>
      <c r="H433" s="80" t="str">
        <f>IF(EA_Tabelle!$L433="","",(INDEX(BT[BT_ID],MATCH(EA_Tabelle!$L433,BT[Bedarfsträger],0))))</f>
        <v/>
      </c>
      <c r="I433" s="82">
        <f t="shared" si="100"/>
        <v>0</v>
      </c>
      <c r="J433" s="82">
        <f t="shared" si="101"/>
        <v>0</v>
      </c>
      <c r="K433" s="83">
        <f t="shared" si="102"/>
        <v>0</v>
      </c>
      <c r="L433" s="44"/>
      <c r="M433" s="46"/>
      <c r="N433" s="208"/>
      <c r="O433" s="44"/>
      <c r="P433" s="43"/>
      <c r="Q433" s="206"/>
      <c r="R433" s="44"/>
      <c r="S433" s="90"/>
      <c r="T433" s="46"/>
      <c r="U433" s="210"/>
      <c r="V433" s="43"/>
      <c r="W433" s="186">
        <f>IFERROR(U433*INDEX(Preisstufen[Netto],MATCH(EA_Tabelle!T433,Preisstufen[Preisstufe],0)),0)</f>
        <v>0</v>
      </c>
      <c r="X433" s="186">
        <f t="shared" si="107"/>
        <v>0</v>
      </c>
      <c r="Y433" s="47"/>
      <c r="Z433" s="211"/>
      <c r="AA433" s="212"/>
      <c r="AB433" s="193">
        <f t="shared" si="103"/>
        <v>0</v>
      </c>
      <c r="AC433" s="211">
        <f t="shared" si="104"/>
        <v>0</v>
      </c>
      <c r="AD433" s="88">
        <v>0.19</v>
      </c>
      <c r="AE433" s="195">
        <f t="shared" si="108"/>
        <v>0</v>
      </c>
      <c r="AF433" s="211">
        <f t="shared" si="109"/>
        <v>0</v>
      </c>
      <c r="AG433" s="50"/>
      <c r="AH433" s="43"/>
      <c r="AI433" s="46"/>
      <c r="AJ433" s="43"/>
      <c r="AK433" s="43"/>
      <c r="AL433" s="46"/>
      <c r="AM433" s="47"/>
      <c r="AN433" s="76">
        <f t="shared" si="105"/>
        <v>0</v>
      </c>
      <c r="AO433" s="76">
        <f t="shared" si="110"/>
        <v>0</v>
      </c>
      <c r="AP433" s="214"/>
      <c r="AQ433" s="76">
        <f t="shared" si="106"/>
        <v>0</v>
      </c>
      <c r="AR433" s="91">
        <f t="shared" si="111"/>
        <v>0</v>
      </c>
      <c r="AS433" s="184">
        <f>IF(EA_Tabelle!$AI433="Ja",EA_Tabelle!$AM433,IF(EA_Tabelle!$Y433&lt;&gt;"",EA_Tabelle!$Y433,EA_Tabelle!$U433))</f>
        <v>0</v>
      </c>
      <c r="AT433" s="76">
        <f>IF(EA_Tabelle!$AI433="Ja",EA_Tabelle!$AN433,IF(EA_Tabelle!$AC433&lt;&gt;0,EA_Tabelle!$AC433,EA_Tabelle!$W433))</f>
        <v>0</v>
      </c>
      <c r="AU433" s="91">
        <f>IF(EA_Tabelle!$AI433="Ja",EA_Tabelle!$AO433,IF(EA_Tabelle!$AF433&lt;&gt;0,EA_Tabelle!$AF433,EA_Tabelle!$X433))</f>
        <v>0</v>
      </c>
    </row>
    <row r="434" spans="1:47" s="81" customFormat="1" ht="25" customHeight="1" x14ac:dyDescent="0.3">
      <c r="A434" s="89" t="str">
        <f t="shared" si="96"/>
        <v>0_414</v>
      </c>
      <c r="B434" s="78">
        <f t="shared" si="97"/>
        <v>0</v>
      </c>
      <c r="C434" s="78">
        <f>IF(EA_Tabelle!$B197="","",COUNTIF($B$20:B433,EA_Tabelle!$B197)+1)</f>
        <v>414</v>
      </c>
      <c r="D434" s="77">
        <f t="shared" si="98"/>
        <v>0</v>
      </c>
      <c r="E434" s="77" t="e">
        <f>INDEX(Lieferanten[L_ID],MATCH(EA_Tabelle!$M434,Lieferanten[Lieferantenbezeichnung],0))</f>
        <v>#N/A</v>
      </c>
      <c r="F434" s="79">
        <f t="shared" si="99"/>
        <v>0</v>
      </c>
      <c r="G434" s="79" t="str">
        <f>IF(EA_Tabelle!$L434="","",(INDEX(BT[Ressort],MATCH(EA_Tabelle!$L434,BT[Bedarfsträger],0))))</f>
        <v/>
      </c>
      <c r="H434" s="80" t="str">
        <f>IF(EA_Tabelle!$L434="","",(INDEX(BT[BT_ID],MATCH(EA_Tabelle!$L434,BT[Bedarfsträger],0))))</f>
        <v/>
      </c>
      <c r="I434" s="82">
        <f t="shared" si="100"/>
        <v>0</v>
      </c>
      <c r="J434" s="82">
        <f t="shared" si="101"/>
        <v>0</v>
      </c>
      <c r="K434" s="83">
        <f t="shared" si="102"/>
        <v>0</v>
      </c>
      <c r="L434" s="44"/>
      <c r="M434" s="46"/>
      <c r="N434" s="208"/>
      <c r="O434" s="44"/>
      <c r="P434" s="43"/>
      <c r="Q434" s="206"/>
      <c r="R434" s="44"/>
      <c r="S434" s="90"/>
      <c r="T434" s="46"/>
      <c r="U434" s="210"/>
      <c r="V434" s="43"/>
      <c r="W434" s="186">
        <f>IFERROR(U434*INDEX(Preisstufen[Netto],MATCH(EA_Tabelle!T434,Preisstufen[Preisstufe],0)),0)</f>
        <v>0</v>
      </c>
      <c r="X434" s="186">
        <f t="shared" si="107"/>
        <v>0</v>
      </c>
      <c r="Y434" s="47"/>
      <c r="Z434" s="211"/>
      <c r="AA434" s="212"/>
      <c r="AB434" s="193">
        <f t="shared" si="103"/>
        <v>0</v>
      </c>
      <c r="AC434" s="211">
        <f t="shared" si="104"/>
        <v>0</v>
      </c>
      <c r="AD434" s="88">
        <v>0.19</v>
      </c>
      <c r="AE434" s="195">
        <f t="shared" si="108"/>
        <v>0</v>
      </c>
      <c r="AF434" s="211">
        <f t="shared" si="109"/>
        <v>0</v>
      </c>
      <c r="AG434" s="50"/>
      <c r="AH434" s="43"/>
      <c r="AI434" s="46"/>
      <c r="AJ434" s="43"/>
      <c r="AK434" s="43"/>
      <c r="AL434" s="46"/>
      <c r="AM434" s="47"/>
      <c r="AN434" s="76">
        <f t="shared" si="105"/>
        <v>0</v>
      </c>
      <c r="AO434" s="76">
        <f t="shared" si="110"/>
        <v>0</v>
      </c>
      <c r="AP434" s="214"/>
      <c r="AQ434" s="76">
        <f t="shared" si="106"/>
        <v>0</v>
      </c>
      <c r="AR434" s="91">
        <f t="shared" si="111"/>
        <v>0</v>
      </c>
      <c r="AS434" s="184">
        <f>IF(EA_Tabelle!$AI434="Ja",EA_Tabelle!$AM434,IF(EA_Tabelle!$Y434&lt;&gt;"",EA_Tabelle!$Y434,EA_Tabelle!$U434))</f>
        <v>0</v>
      </c>
      <c r="AT434" s="76">
        <f>IF(EA_Tabelle!$AI434="Ja",EA_Tabelle!$AN434,IF(EA_Tabelle!$AC434&lt;&gt;0,EA_Tabelle!$AC434,EA_Tabelle!$W434))</f>
        <v>0</v>
      </c>
      <c r="AU434" s="91">
        <f>IF(EA_Tabelle!$AI434="Ja",EA_Tabelle!$AO434,IF(EA_Tabelle!$AF434&lt;&gt;0,EA_Tabelle!$AF434,EA_Tabelle!$X434))</f>
        <v>0</v>
      </c>
    </row>
    <row r="435" spans="1:47" s="81" customFormat="1" ht="25" customHeight="1" x14ac:dyDescent="0.3">
      <c r="A435" s="89" t="str">
        <f t="shared" si="96"/>
        <v>0_415</v>
      </c>
      <c r="B435" s="78">
        <f t="shared" si="97"/>
        <v>0</v>
      </c>
      <c r="C435" s="78">
        <f>IF(EA_Tabelle!$B198="","",COUNTIF($B$20:B434,EA_Tabelle!$B198)+1)</f>
        <v>415</v>
      </c>
      <c r="D435" s="77">
        <f t="shared" si="98"/>
        <v>0</v>
      </c>
      <c r="E435" s="77" t="e">
        <f>INDEX(Lieferanten[L_ID],MATCH(EA_Tabelle!$M435,Lieferanten[Lieferantenbezeichnung],0))</f>
        <v>#N/A</v>
      </c>
      <c r="F435" s="79">
        <f t="shared" si="99"/>
        <v>0</v>
      </c>
      <c r="G435" s="79" t="str">
        <f>IF(EA_Tabelle!$L435="","",(INDEX(BT[Ressort],MATCH(EA_Tabelle!$L435,BT[Bedarfsträger],0))))</f>
        <v/>
      </c>
      <c r="H435" s="80" t="str">
        <f>IF(EA_Tabelle!$L435="","",(INDEX(BT[BT_ID],MATCH(EA_Tabelle!$L435,BT[Bedarfsträger],0))))</f>
        <v/>
      </c>
      <c r="I435" s="82">
        <f t="shared" si="100"/>
        <v>0</v>
      </c>
      <c r="J435" s="82">
        <f t="shared" si="101"/>
        <v>0</v>
      </c>
      <c r="K435" s="83">
        <f t="shared" si="102"/>
        <v>0</v>
      </c>
      <c r="L435" s="44"/>
      <c r="M435" s="46"/>
      <c r="N435" s="208"/>
      <c r="O435" s="44"/>
      <c r="P435" s="43"/>
      <c r="Q435" s="206"/>
      <c r="R435" s="44"/>
      <c r="S435" s="90"/>
      <c r="T435" s="46"/>
      <c r="U435" s="210"/>
      <c r="V435" s="43"/>
      <c r="W435" s="186">
        <f>IFERROR(U435*INDEX(Preisstufen[Netto],MATCH(EA_Tabelle!T435,Preisstufen[Preisstufe],0)),0)</f>
        <v>0</v>
      </c>
      <c r="X435" s="186">
        <f t="shared" si="107"/>
        <v>0</v>
      </c>
      <c r="Y435" s="47"/>
      <c r="Z435" s="211"/>
      <c r="AA435" s="212"/>
      <c r="AB435" s="193">
        <f t="shared" si="103"/>
        <v>0</v>
      </c>
      <c r="AC435" s="211">
        <f t="shared" si="104"/>
        <v>0</v>
      </c>
      <c r="AD435" s="88">
        <v>0.19</v>
      </c>
      <c r="AE435" s="195">
        <f t="shared" si="108"/>
        <v>0</v>
      </c>
      <c r="AF435" s="211">
        <f t="shared" si="109"/>
        <v>0</v>
      </c>
      <c r="AG435" s="50"/>
      <c r="AH435" s="43"/>
      <c r="AI435" s="46"/>
      <c r="AJ435" s="43"/>
      <c r="AK435" s="43"/>
      <c r="AL435" s="46"/>
      <c r="AM435" s="47"/>
      <c r="AN435" s="76">
        <f t="shared" si="105"/>
        <v>0</v>
      </c>
      <c r="AO435" s="76">
        <f t="shared" si="110"/>
        <v>0</v>
      </c>
      <c r="AP435" s="214"/>
      <c r="AQ435" s="76">
        <f t="shared" si="106"/>
        <v>0</v>
      </c>
      <c r="AR435" s="91">
        <f t="shared" si="111"/>
        <v>0</v>
      </c>
      <c r="AS435" s="184">
        <f>IF(EA_Tabelle!$AI435="Ja",EA_Tabelle!$AM435,IF(EA_Tabelle!$Y435&lt;&gt;"",EA_Tabelle!$Y435,EA_Tabelle!$U435))</f>
        <v>0</v>
      </c>
      <c r="AT435" s="76">
        <f>IF(EA_Tabelle!$AI435="Ja",EA_Tabelle!$AN435,IF(EA_Tabelle!$AC435&lt;&gt;0,EA_Tabelle!$AC435,EA_Tabelle!$W435))</f>
        <v>0</v>
      </c>
      <c r="AU435" s="91">
        <f>IF(EA_Tabelle!$AI435="Ja",EA_Tabelle!$AO435,IF(EA_Tabelle!$AF435&lt;&gt;0,EA_Tabelle!$AF435,EA_Tabelle!$X435))</f>
        <v>0</v>
      </c>
    </row>
    <row r="436" spans="1:47" s="81" customFormat="1" ht="25" customHeight="1" x14ac:dyDescent="0.3">
      <c r="A436" s="89" t="str">
        <f t="shared" si="96"/>
        <v>0_416</v>
      </c>
      <c r="B436" s="78">
        <f t="shared" si="97"/>
        <v>0</v>
      </c>
      <c r="C436" s="78">
        <f>IF(EA_Tabelle!$B199="","",COUNTIF($B$20:B435,EA_Tabelle!$B199)+1)</f>
        <v>416</v>
      </c>
      <c r="D436" s="77">
        <f t="shared" si="98"/>
        <v>0</v>
      </c>
      <c r="E436" s="77" t="e">
        <f>INDEX(Lieferanten[L_ID],MATCH(EA_Tabelle!$M436,Lieferanten[Lieferantenbezeichnung],0))</f>
        <v>#N/A</v>
      </c>
      <c r="F436" s="79">
        <f t="shared" si="99"/>
        <v>0</v>
      </c>
      <c r="G436" s="79" t="str">
        <f>IF(EA_Tabelle!$L436="","",(INDEX(BT[Ressort],MATCH(EA_Tabelle!$L436,BT[Bedarfsträger],0))))</f>
        <v/>
      </c>
      <c r="H436" s="80" t="str">
        <f>IF(EA_Tabelle!$L436="","",(INDEX(BT[BT_ID],MATCH(EA_Tabelle!$L436,BT[Bedarfsträger],0))))</f>
        <v/>
      </c>
      <c r="I436" s="82">
        <f t="shared" si="100"/>
        <v>0</v>
      </c>
      <c r="J436" s="82">
        <f t="shared" si="101"/>
        <v>0</v>
      </c>
      <c r="K436" s="83">
        <f t="shared" si="102"/>
        <v>0</v>
      </c>
      <c r="L436" s="44"/>
      <c r="M436" s="46"/>
      <c r="N436" s="208"/>
      <c r="O436" s="44"/>
      <c r="P436" s="43"/>
      <c r="Q436" s="206"/>
      <c r="R436" s="44"/>
      <c r="S436" s="90"/>
      <c r="T436" s="46"/>
      <c r="U436" s="210"/>
      <c r="V436" s="43"/>
      <c r="W436" s="186">
        <f>IFERROR(U436*INDEX(Preisstufen[Netto],MATCH(EA_Tabelle!T436,Preisstufen[Preisstufe],0)),0)</f>
        <v>0</v>
      </c>
      <c r="X436" s="186">
        <f t="shared" si="107"/>
        <v>0</v>
      </c>
      <c r="Y436" s="47"/>
      <c r="Z436" s="211"/>
      <c r="AA436" s="212"/>
      <c r="AB436" s="193">
        <f t="shared" si="103"/>
        <v>0</v>
      </c>
      <c r="AC436" s="211">
        <f t="shared" si="104"/>
        <v>0</v>
      </c>
      <c r="AD436" s="88">
        <v>0.19</v>
      </c>
      <c r="AE436" s="195">
        <f t="shared" si="108"/>
        <v>0</v>
      </c>
      <c r="AF436" s="211">
        <f t="shared" si="109"/>
        <v>0</v>
      </c>
      <c r="AG436" s="50"/>
      <c r="AH436" s="43"/>
      <c r="AI436" s="46"/>
      <c r="AJ436" s="43"/>
      <c r="AK436" s="43"/>
      <c r="AL436" s="46"/>
      <c r="AM436" s="47"/>
      <c r="AN436" s="76">
        <f t="shared" si="105"/>
        <v>0</v>
      </c>
      <c r="AO436" s="76">
        <f t="shared" si="110"/>
        <v>0</v>
      </c>
      <c r="AP436" s="214"/>
      <c r="AQ436" s="76">
        <f t="shared" si="106"/>
        <v>0</v>
      </c>
      <c r="AR436" s="91">
        <f t="shared" si="111"/>
        <v>0</v>
      </c>
      <c r="AS436" s="184">
        <f>IF(EA_Tabelle!$AI436="Ja",EA_Tabelle!$AM436,IF(EA_Tabelle!$Y436&lt;&gt;"",EA_Tabelle!$Y436,EA_Tabelle!$U436))</f>
        <v>0</v>
      </c>
      <c r="AT436" s="76">
        <f>IF(EA_Tabelle!$AI436="Ja",EA_Tabelle!$AN436,IF(EA_Tabelle!$AC436&lt;&gt;0,EA_Tabelle!$AC436,EA_Tabelle!$W436))</f>
        <v>0</v>
      </c>
      <c r="AU436" s="91">
        <f>IF(EA_Tabelle!$AI436="Ja",EA_Tabelle!$AO436,IF(EA_Tabelle!$AF436&lt;&gt;0,EA_Tabelle!$AF436,EA_Tabelle!$X436))</f>
        <v>0</v>
      </c>
    </row>
    <row r="437" spans="1:47" s="81" customFormat="1" ht="25" customHeight="1" x14ac:dyDescent="0.3">
      <c r="A437" s="89" t="str">
        <f t="shared" si="96"/>
        <v>0_417</v>
      </c>
      <c r="B437" s="78">
        <f t="shared" si="97"/>
        <v>0</v>
      </c>
      <c r="C437" s="78">
        <f>IF(EA_Tabelle!$B200="","",COUNTIF($B$20:B436,EA_Tabelle!$B200)+1)</f>
        <v>417</v>
      </c>
      <c r="D437" s="77">
        <f t="shared" si="98"/>
        <v>0</v>
      </c>
      <c r="E437" s="77" t="e">
        <f>INDEX(Lieferanten[L_ID],MATCH(EA_Tabelle!$M437,Lieferanten[Lieferantenbezeichnung],0))</f>
        <v>#N/A</v>
      </c>
      <c r="F437" s="79">
        <f t="shared" si="99"/>
        <v>0</v>
      </c>
      <c r="G437" s="79" t="str">
        <f>IF(EA_Tabelle!$L437="","",(INDEX(BT[Ressort],MATCH(EA_Tabelle!$L437,BT[Bedarfsträger],0))))</f>
        <v/>
      </c>
      <c r="H437" s="80" t="str">
        <f>IF(EA_Tabelle!$L437="","",(INDEX(BT[BT_ID],MATCH(EA_Tabelle!$L437,BT[Bedarfsträger],0))))</f>
        <v/>
      </c>
      <c r="I437" s="82">
        <f t="shared" si="100"/>
        <v>0</v>
      </c>
      <c r="J437" s="82">
        <f t="shared" si="101"/>
        <v>0</v>
      </c>
      <c r="K437" s="83">
        <f t="shared" si="102"/>
        <v>0</v>
      </c>
      <c r="L437" s="44"/>
      <c r="M437" s="46"/>
      <c r="N437" s="208"/>
      <c r="O437" s="44"/>
      <c r="P437" s="43"/>
      <c r="Q437" s="206"/>
      <c r="R437" s="44"/>
      <c r="S437" s="90"/>
      <c r="T437" s="46"/>
      <c r="U437" s="210"/>
      <c r="V437" s="43"/>
      <c r="W437" s="186">
        <f>IFERROR(U437*INDEX(Preisstufen[Netto],MATCH(EA_Tabelle!T437,Preisstufen[Preisstufe],0)),0)</f>
        <v>0</v>
      </c>
      <c r="X437" s="186">
        <f t="shared" si="107"/>
        <v>0</v>
      </c>
      <c r="Y437" s="47"/>
      <c r="Z437" s="211"/>
      <c r="AA437" s="212"/>
      <c r="AB437" s="193">
        <f t="shared" si="103"/>
        <v>0</v>
      </c>
      <c r="AC437" s="211">
        <f t="shared" si="104"/>
        <v>0</v>
      </c>
      <c r="AD437" s="88">
        <v>0.19</v>
      </c>
      <c r="AE437" s="195">
        <f t="shared" si="108"/>
        <v>0</v>
      </c>
      <c r="AF437" s="211">
        <f t="shared" si="109"/>
        <v>0</v>
      </c>
      <c r="AG437" s="50"/>
      <c r="AH437" s="43"/>
      <c r="AI437" s="46"/>
      <c r="AJ437" s="43"/>
      <c r="AK437" s="43"/>
      <c r="AL437" s="46"/>
      <c r="AM437" s="47"/>
      <c r="AN437" s="76">
        <f t="shared" si="105"/>
        <v>0</v>
      </c>
      <c r="AO437" s="76">
        <f t="shared" si="110"/>
        <v>0</v>
      </c>
      <c r="AP437" s="214"/>
      <c r="AQ437" s="76">
        <f t="shared" si="106"/>
        <v>0</v>
      </c>
      <c r="AR437" s="91">
        <f t="shared" si="111"/>
        <v>0</v>
      </c>
      <c r="AS437" s="184">
        <f>IF(EA_Tabelle!$AI437="Ja",EA_Tabelle!$AM437,IF(EA_Tabelle!$Y437&lt;&gt;"",EA_Tabelle!$Y437,EA_Tabelle!$U437))</f>
        <v>0</v>
      </c>
      <c r="AT437" s="76">
        <f>IF(EA_Tabelle!$AI437="Ja",EA_Tabelle!$AN437,IF(EA_Tabelle!$AC437&lt;&gt;0,EA_Tabelle!$AC437,EA_Tabelle!$W437))</f>
        <v>0</v>
      </c>
      <c r="AU437" s="91">
        <f>IF(EA_Tabelle!$AI437="Ja",EA_Tabelle!$AO437,IF(EA_Tabelle!$AF437&lt;&gt;0,EA_Tabelle!$AF437,EA_Tabelle!$X437))</f>
        <v>0</v>
      </c>
    </row>
    <row r="438" spans="1:47" s="81" customFormat="1" ht="25" customHeight="1" x14ac:dyDescent="0.3">
      <c r="A438" s="89" t="str">
        <f t="shared" si="96"/>
        <v>0_418</v>
      </c>
      <c r="B438" s="78">
        <f t="shared" si="97"/>
        <v>0</v>
      </c>
      <c r="C438" s="78">
        <f>IF(EA_Tabelle!$B201="","",COUNTIF($B$20:B437,EA_Tabelle!$B201)+1)</f>
        <v>418</v>
      </c>
      <c r="D438" s="77">
        <f t="shared" si="98"/>
        <v>0</v>
      </c>
      <c r="E438" s="77" t="e">
        <f>INDEX(Lieferanten[L_ID],MATCH(EA_Tabelle!$M438,Lieferanten[Lieferantenbezeichnung],0))</f>
        <v>#N/A</v>
      </c>
      <c r="F438" s="79">
        <f t="shared" si="99"/>
        <v>0</v>
      </c>
      <c r="G438" s="79" t="str">
        <f>IF(EA_Tabelle!$L438="","",(INDEX(BT[Ressort],MATCH(EA_Tabelle!$L438,BT[Bedarfsträger],0))))</f>
        <v/>
      </c>
      <c r="H438" s="80" t="str">
        <f>IF(EA_Tabelle!$L438="","",(INDEX(BT[BT_ID],MATCH(EA_Tabelle!$L438,BT[Bedarfsträger],0))))</f>
        <v/>
      </c>
      <c r="I438" s="82">
        <f t="shared" si="100"/>
        <v>0</v>
      </c>
      <c r="J438" s="82">
        <f t="shared" si="101"/>
        <v>0</v>
      </c>
      <c r="K438" s="83">
        <f t="shared" si="102"/>
        <v>0</v>
      </c>
      <c r="L438" s="44"/>
      <c r="M438" s="46"/>
      <c r="N438" s="208"/>
      <c r="O438" s="44"/>
      <c r="P438" s="43"/>
      <c r="Q438" s="206"/>
      <c r="R438" s="44"/>
      <c r="S438" s="90"/>
      <c r="T438" s="46"/>
      <c r="U438" s="210"/>
      <c r="V438" s="43"/>
      <c r="W438" s="186">
        <f>IFERROR(U438*INDEX(Preisstufen[Netto],MATCH(EA_Tabelle!T438,Preisstufen[Preisstufe],0)),0)</f>
        <v>0</v>
      </c>
      <c r="X438" s="186">
        <f t="shared" si="107"/>
        <v>0</v>
      </c>
      <c r="Y438" s="47"/>
      <c r="Z438" s="211"/>
      <c r="AA438" s="212"/>
      <c r="AB438" s="193">
        <f t="shared" si="103"/>
        <v>0</v>
      </c>
      <c r="AC438" s="211">
        <f t="shared" si="104"/>
        <v>0</v>
      </c>
      <c r="AD438" s="88">
        <v>0.19</v>
      </c>
      <c r="AE438" s="195">
        <f t="shared" si="108"/>
        <v>0</v>
      </c>
      <c r="AF438" s="211">
        <f t="shared" si="109"/>
        <v>0</v>
      </c>
      <c r="AG438" s="50"/>
      <c r="AH438" s="43"/>
      <c r="AI438" s="46"/>
      <c r="AJ438" s="43"/>
      <c r="AK438" s="43"/>
      <c r="AL438" s="46"/>
      <c r="AM438" s="47"/>
      <c r="AN438" s="76">
        <f t="shared" si="105"/>
        <v>0</v>
      </c>
      <c r="AO438" s="76">
        <f t="shared" si="110"/>
        <v>0</v>
      </c>
      <c r="AP438" s="214"/>
      <c r="AQ438" s="76">
        <f t="shared" si="106"/>
        <v>0</v>
      </c>
      <c r="AR438" s="91">
        <f t="shared" si="111"/>
        <v>0</v>
      </c>
      <c r="AS438" s="184">
        <f>IF(EA_Tabelle!$AI438="Ja",EA_Tabelle!$AM438,IF(EA_Tabelle!$Y438&lt;&gt;"",EA_Tabelle!$Y438,EA_Tabelle!$U438))</f>
        <v>0</v>
      </c>
      <c r="AT438" s="76">
        <f>IF(EA_Tabelle!$AI438="Ja",EA_Tabelle!$AN438,IF(EA_Tabelle!$AC438&lt;&gt;0,EA_Tabelle!$AC438,EA_Tabelle!$W438))</f>
        <v>0</v>
      </c>
      <c r="AU438" s="91">
        <f>IF(EA_Tabelle!$AI438="Ja",EA_Tabelle!$AO438,IF(EA_Tabelle!$AF438&lt;&gt;0,EA_Tabelle!$AF438,EA_Tabelle!$X438))</f>
        <v>0</v>
      </c>
    </row>
    <row r="439" spans="1:47" s="81" customFormat="1" ht="25" customHeight="1" x14ac:dyDescent="0.3">
      <c r="A439" s="89" t="str">
        <f t="shared" si="96"/>
        <v>0_419</v>
      </c>
      <c r="B439" s="78">
        <f t="shared" si="97"/>
        <v>0</v>
      </c>
      <c r="C439" s="78">
        <f>IF(EA_Tabelle!$B202="","",COUNTIF($B$20:B438,EA_Tabelle!$B202)+1)</f>
        <v>419</v>
      </c>
      <c r="D439" s="77">
        <f t="shared" si="98"/>
        <v>0</v>
      </c>
      <c r="E439" s="77" t="e">
        <f>INDEX(Lieferanten[L_ID],MATCH(EA_Tabelle!$M439,Lieferanten[Lieferantenbezeichnung],0))</f>
        <v>#N/A</v>
      </c>
      <c r="F439" s="79">
        <f t="shared" si="99"/>
        <v>0</v>
      </c>
      <c r="G439" s="79" t="str">
        <f>IF(EA_Tabelle!$L439="","",(INDEX(BT[Ressort],MATCH(EA_Tabelle!$L439,BT[Bedarfsträger],0))))</f>
        <v/>
      </c>
      <c r="H439" s="80" t="str">
        <f>IF(EA_Tabelle!$L439="","",(INDEX(BT[BT_ID],MATCH(EA_Tabelle!$L439,BT[Bedarfsträger],0))))</f>
        <v/>
      </c>
      <c r="I439" s="82">
        <f t="shared" si="100"/>
        <v>0</v>
      </c>
      <c r="J439" s="82">
        <f t="shared" si="101"/>
        <v>0</v>
      </c>
      <c r="K439" s="83">
        <f t="shared" si="102"/>
        <v>0</v>
      </c>
      <c r="L439" s="44"/>
      <c r="M439" s="46"/>
      <c r="N439" s="208"/>
      <c r="O439" s="44"/>
      <c r="P439" s="43"/>
      <c r="Q439" s="206"/>
      <c r="R439" s="44"/>
      <c r="S439" s="90"/>
      <c r="T439" s="46"/>
      <c r="U439" s="210"/>
      <c r="V439" s="43"/>
      <c r="W439" s="186">
        <f>IFERROR(U439*INDEX(Preisstufen[Netto],MATCH(EA_Tabelle!T439,Preisstufen[Preisstufe],0)),0)</f>
        <v>0</v>
      </c>
      <c r="X439" s="186">
        <f t="shared" si="107"/>
        <v>0</v>
      </c>
      <c r="Y439" s="47"/>
      <c r="Z439" s="211"/>
      <c r="AA439" s="212"/>
      <c r="AB439" s="193">
        <f t="shared" si="103"/>
        <v>0</v>
      </c>
      <c r="AC439" s="211">
        <f t="shared" si="104"/>
        <v>0</v>
      </c>
      <c r="AD439" s="88">
        <v>0.19</v>
      </c>
      <c r="AE439" s="195">
        <f t="shared" si="108"/>
        <v>0</v>
      </c>
      <c r="AF439" s="211">
        <f t="shared" si="109"/>
        <v>0</v>
      </c>
      <c r="AG439" s="50"/>
      <c r="AH439" s="43"/>
      <c r="AI439" s="46"/>
      <c r="AJ439" s="43"/>
      <c r="AK439" s="43"/>
      <c r="AL439" s="46"/>
      <c r="AM439" s="47"/>
      <c r="AN439" s="76">
        <f t="shared" si="105"/>
        <v>0</v>
      </c>
      <c r="AO439" s="76">
        <f t="shared" si="110"/>
        <v>0</v>
      </c>
      <c r="AP439" s="214"/>
      <c r="AQ439" s="76">
        <f t="shared" si="106"/>
        <v>0</v>
      </c>
      <c r="AR439" s="91">
        <f t="shared" si="111"/>
        <v>0</v>
      </c>
      <c r="AS439" s="184">
        <f>IF(EA_Tabelle!$AI439="Ja",EA_Tabelle!$AM439,IF(EA_Tabelle!$Y439&lt;&gt;"",EA_Tabelle!$Y439,EA_Tabelle!$U439))</f>
        <v>0</v>
      </c>
      <c r="AT439" s="76">
        <f>IF(EA_Tabelle!$AI439="Ja",EA_Tabelle!$AN439,IF(EA_Tabelle!$AC439&lt;&gt;0,EA_Tabelle!$AC439,EA_Tabelle!$W439))</f>
        <v>0</v>
      </c>
      <c r="AU439" s="91">
        <f>IF(EA_Tabelle!$AI439="Ja",EA_Tabelle!$AO439,IF(EA_Tabelle!$AF439&lt;&gt;0,EA_Tabelle!$AF439,EA_Tabelle!$X439))</f>
        <v>0</v>
      </c>
    </row>
    <row r="440" spans="1:47" s="81" customFormat="1" ht="25" customHeight="1" x14ac:dyDescent="0.3">
      <c r="A440" s="89" t="str">
        <f t="shared" si="96"/>
        <v>0_420</v>
      </c>
      <c r="B440" s="78">
        <f t="shared" si="97"/>
        <v>0</v>
      </c>
      <c r="C440" s="78">
        <f>IF(EA_Tabelle!$B203="","",COUNTIF($B$20:B439,EA_Tabelle!$B203)+1)</f>
        <v>420</v>
      </c>
      <c r="D440" s="77">
        <f t="shared" si="98"/>
        <v>0</v>
      </c>
      <c r="E440" s="77" t="e">
        <f>INDEX(Lieferanten[L_ID],MATCH(EA_Tabelle!$M440,Lieferanten[Lieferantenbezeichnung],0))</f>
        <v>#N/A</v>
      </c>
      <c r="F440" s="79">
        <f t="shared" si="99"/>
        <v>0</v>
      </c>
      <c r="G440" s="79" t="str">
        <f>IF(EA_Tabelle!$L440="","",(INDEX(BT[Ressort],MATCH(EA_Tabelle!$L440,BT[Bedarfsträger],0))))</f>
        <v/>
      </c>
      <c r="H440" s="80" t="str">
        <f>IF(EA_Tabelle!$L440="","",(INDEX(BT[BT_ID],MATCH(EA_Tabelle!$L440,BT[Bedarfsträger],0))))</f>
        <v/>
      </c>
      <c r="I440" s="82">
        <f t="shared" si="100"/>
        <v>0</v>
      </c>
      <c r="J440" s="82">
        <f t="shared" si="101"/>
        <v>0</v>
      </c>
      <c r="K440" s="83">
        <f t="shared" si="102"/>
        <v>0</v>
      </c>
      <c r="L440" s="44"/>
      <c r="M440" s="46"/>
      <c r="N440" s="208"/>
      <c r="O440" s="44"/>
      <c r="P440" s="43"/>
      <c r="Q440" s="206"/>
      <c r="R440" s="44"/>
      <c r="S440" s="90"/>
      <c r="T440" s="46"/>
      <c r="U440" s="210"/>
      <c r="V440" s="43"/>
      <c r="W440" s="186">
        <f>IFERROR(U440*INDEX(Preisstufen[Netto],MATCH(EA_Tabelle!T440,Preisstufen[Preisstufe],0)),0)</f>
        <v>0</v>
      </c>
      <c r="X440" s="186">
        <f t="shared" si="107"/>
        <v>0</v>
      </c>
      <c r="Y440" s="47"/>
      <c r="Z440" s="211"/>
      <c r="AA440" s="212"/>
      <c r="AB440" s="193">
        <f t="shared" si="103"/>
        <v>0</v>
      </c>
      <c r="AC440" s="211">
        <f t="shared" si="104"/>
        <v>0</v>
      </c>
      <c r="AD440" s="88">
        <v>0.19</v>
      </c>
      <c r="AE440" s="195">
        <f t="shared" si="108"/>
        <v>0</v>
      </c>
      <c r="AF440" s="211">
        <f t="shared" si="109"/>
        <v>0</v>
      </c>
      <c r="AG440" s="50"/>
      <c r="AH440" s="43"/>
      <c r="AI440" s="46"/>
      <c r="AJ440" s="43"/>
      <c r="AK440" s="43"/>
      <c r="AL440" s="46"/>
      <c r="AM440" s="47"/>
      <c r="AN440" s="76">
        <f t="shared" si="105"/>
        <v>0</v>
      </c>
      <c r="AO440" s="76">
        <f t="shared" si="110"/>
        <v>0</v>
      </c>
      <c r="AP440" s="214"/>
      <c r="AQ440" s="76">
        <f t="shared" si="106"/>
        <v>0</v>
      </c>
      <c r="AR440" s="91">
        <f t="shared" si="111"/>
        <v>0</v>
      </c>
      <c r="AS440" s="184">
        <f>IF(EA_Tabelle!$AI440="Ja",EA_Tabelle!$AM440,IF(EA_Tabelle!$Y440&lt;&gt;"",EA_Tabelle!$Y440,EA_Tabelle!$U440))</f>
        <v>0</v>
      </c>
      <c r="AT440" s="76">
        <f>IF(EA_Tabelle!$AI440="Ja",EA_Tabelle!$AN440,IF(EA_Tabelle!$AC440&lt;&gt;0,EA_Tabelle!$AC440,EA_Tabelle!$W440))</f>
        <v>0</v>
      </c>
      <c r="AU440" s="91">
        <f>IF(EA_Tabelle!$AI440="Ja",EA_Tabelle!$AO440,IF(EA_Tabelle!$AF440&lt;&gt;0,EA_Tabelle!$AF440,EA_Tabelle!$X440))</f>
        <v>0</v>
      </c>
    </row>
    <row r="441" spans="1:47" s="81" customFormat="1" ht="25" customHeight="1" x14ac:dyDescent="0.3">
      <c r="A441" s="89" t="str">
        <f t="shared" si="96"/>
        <v>0_421</v>
      </c>
      <c r="B441" s="78">
        <f t="shared" si="97"/>
        <v>0</v>
      </c>
      <c r="C441" s="78">
        <f>IF(EA_Tabelle!$B204="","",COUNTIF($B$20:B440,EA_Tabelle!$B204)+1)</f>
        <v>421</v>
      </c>
      <c r="D441" s="77">
        <f t="shared" si="98"/>
        <v>0</v>
      </c>
      <c r="E441" s="77" t="e">
        <f>INDEX(Lieferanten[L_ID],MATCH(EA_Tabelle!$M441,Lieferanten[Lieferantenbezeichnung],0))</f>
        <v>#N/A</v>
      </c>
      <c r="F441" s="79">
        <f t="shared" si="99"/>
        <v>0</v>
      </c>
      <c r="G441" s="79" t="str">
        <f>IF(EA_Tabelle!$L441="","",(INDEX(BT[Ressort],MATCH(EA_Tabelle!$L441,BT[Bedarfsträger],0))))</f>
        <v/>
      </c>
      <c r="H441" s="80" t="str">
        <f>IF(EA_Tabelle!$L441="","",(INDEX(BT[BT_ID],MATCH(EA_Tabelle!$L441,BT[Bedarfsträger],0))))</f>
        <v/>
      </c>
      <c r="I441" s="82">
        <f t="shared" si="100"/>
        <v>0</v>
      </c>
      <c r="J441" s="82">
        <f t="shared" si="101"/>
        <v>0</v>
      </c>
      <c r="K441" s="83">
        <f t="shared" si="102"/>
        <v>0</v>
      </c>
      <c r="L441" s="44"/>
      <c r="M441" s="46"/>
      <c r="N441" s="208"/>
      <c r="O441" s="44"/>
      <c r="P441" s="43"/>
      <c r="Q441" s="206"/>
      <c r="R441" s="44"/>
      <c r="S441" s="90"/>
      <c r="T441" s="46"/>
      <c r="U441" s="210"/>
      <c r="V441" s="43"/>
      <c r="W441" s="186">
        <f>IFERROR(U441*INDEX(Preisstufen[Netto],MATCH(EA_Tabelle!T441,Preisstufen[Preisstufe],0)),0)</f>
        <v>0</v>
      </c>
      <c r="X441" s="186">
        <f t="shared" si="107"/>
        <v>0</v>
      </c>
      <c r="Y441" s="47"/>
      <c r="Z441" s="211"/>
      <c r="AA441" s="212"/>
      <c r="AB441" s="193">
        <f t="shared" si="103"/>
        <v>0</v>
      </c>
      <c r="AC441" s="211">
        <f t="shared" si="104"/>
        <v>0</v>
      </c>
      <c r="AD441" s="88">
        <v>0.19</v>
      </c>
      <c r="AE441" s="195">
        <f t="shared" si="108"/>
        <v>0</v>
      </c>
      <c r="AF441" s="211">
        <f t="shared" si="109"/>
        <v>0</v>
      </c>
      <c r="AG441" s="50"/>
      <c r="AH441" s="43"/>
      <c r="AI441" s="46"/>
      <c r="AJ441" s="43"/>
      <c r="AK441" s="43"/>
      <c r="AL441" s="46"/>
      <c r="AM441" s="47"/>
      <c r="AN441" s="76">
        <f t="shared" si="105"/>
        <v>0</v>
      </c>
      <c r="AO441" s="76">
        <f t="shared" si="110"/>
        <v>0</v>
      </c>
      <c r="AP441" s="214"/>
      <c r="AQ441" s="76">
        <f t="shared" si="106"/>
        <v>0</v>
      </c>
      <c r="AR441" s="91">
        <f t="shared" si="111"/>
        <v>0</v>
      </c>
      <c r="AS441" s="184">
        <f>IF(EA_Tabelle!$AI441="Ja",EA_Tabelle!$AM441,IF(EA_Tabelle!$Y441&lt;&gt;"",EA_Tabelle!$Y441,EA_Tabelle!$U441))</f>
        <v>0</v>
      </c>
      <c r="AT441" s="76">
        <f>IF(EA_Tabelle!$AI441="Ja",EA_Tabelle!$AN441,IF(EA_Tabelle!$AC441&lt;&gt;0,EA_Tabelle!$AC441,EA_Tabelle!$W441))</f>
        <v>0</v>
      </c>
      <c r="AU441" s="91">
        <f>IF(EA_Tabelle!$AI441="Ja",EA_Tabelle!$AO441,IF(EA_Tabelle!$AF441&lt;&gt;0,EA_Tabelle!$AF441,EA_Tabelle!$X441))</f>
        <v>0</v>
      </c>
    </row>
    <row r="442" spans="1:47" s="81" customFormat="1" ht="25" customHeight="1" x14ac:dyDescent="0.3">
      <c r="A442" s="89" t="str">
        <f t="shared" si="96"/>
        <v>0_422</v>
      </c>
      <c r="B442" s="78">
        <f t="shared" si="97"/>
        <v>0</v>
      </c>
      <c r="C442" s="78">
        <f>IF(EA_Tabelle!$B205="","",COUNTIF($B$20:B441,EA_Tabelle!$B205)+1)</f>
        <v>422</v>
      </c>
      <c r="D442" s="77">
        <f t="shared" si="98"/>
        <v>0</v>
      </c>
      <c r="E442" s="77" t="e">
        <f>INDEX(Lieferanten[L_ID],MATCH(EA_Tabelle!$M442,Lieferanten[Lieferantenbezeichnung],0))</f>
        <v>#N/A</v>
      </c>
      <c r="F442" s="79">
        <f t="shared" si="99"/>
        <v>0</v>
      </c>
      <c r="G442" s="79" t="str">
        <f>IF(EA_Tabelle!$L442="","",(INDEX(BT[Ressort],MATCH(EA_Tabelle!$L442,BT[Bedarfsträger],0))))</f>
        <v/>
      </c>
      <c r="H442" s="80" t="str">
        <f>IF(EA_Tabelle!$L442="","",(INDEX(BT[BT_ID],MATCH(EA_Tabelle!$L442,BT[Bedarfsträger],0))))</f>
        <v/>
      </c>
      <c r="I442" s="82">
        <f t="shared" si="100"/>
        <v>0</v>
      </c>
      <c r="J442" s="82">
        <f t="shared" si="101"/>
        <v>0</v>
      </c>
      <c r="K442" s="83">
        <f t="shared" si="102"/>
        <v>0</v>
      </c>
      <c r="L442" s="44"/>
      <c r="M442" s="46"/>
      <c r="N442" s="208"/>
      <c r="O442" s="44"/>
      <c r="P442" s="43"/>
      <c r="Q442" s="206"/>
      <c r="R442" s="44"/>
      <c r="S442" s="90"/>
      <c r="T442" s="46"/>
      <c r="U442" s="210"/>
      <c r="V442" s="43"/>
      <c r="W442" s="186">
        <f>IFERROR(U442*INDEX(Preisstufen[Netto],MATCH(EA_Tabelle!T442,Preisstufen[Preisstufe],0)),0)</f>
        <v>0</v>
      </c>
      <c r="X442" s="186">
        <f t="shared" si="107"/>
        <v>0</v>
      </c>
      <c r="Y442" s="47"/>
      <c r="Z442" s="211"/>
      <c r="AA442" s="212"/>
      <c r="AB442" s="193">
        <f t="shared" si="103"/>
        <v>0</v>
      </c>
      <c r="AC442" s="211">
        <f t="shared" si="104"/>
        <v>0</v>
      </c>
      <c r="AD442" s="88">
        <v>0.19</v>
      </c>
      <c r="AE442" s="195">
        <f t="shared" si="108"/>
        <v>0</v>
      </c>
      <c r="AF442" s="211">
        <f t="shared" si="109"/>
        <v>0</v>
      </c>
      <c r="AG442" s="50"/>
      <c r="AH442" s="43"/>
      <c r="AI442" s="46"/>
      <c r="AJ442" s="43"/>
      <c r="AK442" s="43"/>
      <c r="AL442" s="46"/>
      <c r="AM442" s="47"/>
      <c r="AN442" s="76">
        <f t="shared" si="105"/>
        <v>0</v>
      </c>
      <c r="AO442" s="76">
        <f t="shared" si="110"/>
        <v>0</v>
      </c>
      <c r="AP442" s="214"/>
      <c r="AQ442" s="76">
        <f t="shared" si="106"/>
        <v>0</v>
      </c>
      <c r="AR442" s="91">
        <f t="shared" si="111"/>
        <v>0</v>
      </c>
      <c r="AS442" s="184">
        <f>IF(EA_Tabelle!$AI442="Ja",EA_Tabelle!$AM442,IF(EA_Tabelle!$Y442&lt;&gt;"",EA_Tabelle!$Y442,EA_Tabelle!$U442))</f>
        <v>0</v>
      </c>
      <c r="AT442" s="76">
        <f>IF(EA_Tabelle!$AI442="Ja",EA_Tabelle!$AN442,IF(EA_Tabelle!$AC442&lt;&gt;0,EA_Tabelle!$AC442,EA_Tabelle!$W442))</f>
        <v>0</v>
      </c>
      <c r="AU442" s="91">
        <f>IF(EA_Tabelle!$AI442="Ja",EA_Tabelle!$AO442,IF(EA_Tabelle!$AF442&lt;&gt;0,EA_Tabelle!$AF442,EA_Tabelle!$X442))</f>
        <v>0</v>
      </c>
    </row>
    <row r="443" spans="1:47" s="81" customFormat="1" ht="25" customHeight="1" x14ac:dyDescent="0.3">
      <c r="A443" s="89" t="str">
        <f t="shared" si="96"/>
        <v>0_423</v>
      </c>
      <c r="B443" s="78">
        <f t="shared" si="97"/>
        <v>0</v>
      </c>
      <c r="C443" s="78">
        <f>IF(EA_Tabelle!$B206="","",COUNTIF($B$20:B442,EA_Tabelle!$B206)+1)</f>
        <v>423</v>
      </c>
      <c r="D443" s="77">
        <f t="shared" si="98"/>
        <v>0</v>
      </c>
      <c r="E443" s="77" t="e">
        <f>INDEX(Lieferanten[L_ID],MATCH(EA_Tabelle!$M443,Lieferanten[Lieferantenbezeichnung],0))</f>
        <v>#N/A</v>
      </c>
      <c r="F443" s="79">
        <f t="shared" si="99"/>
        <v>0</v>
      </c>
      <c r="G443" s="79" t="str">
        <f>IF(EA_Tabelle!$L443="","",(INDEX(BT[Ressort],MATCH(EA_Tabelle!$L443,BT[Bedarfsträger],0))))</f>
        <v/>
      </c>
      <c r="H443" s="80" t="str">
        <f>IF(EA_Tabelle!$L443="","",(INDEX(BT[BT_ID],MATCH(EA_Tabelle!$L443,BT[Bedarfsträger],0))))</f>
        <v/>
      </c>
      <c r="I443" s="82">
        <f t="shared" si="100"/>
        <v>0</v>
      </c>
      <c r="J443" s="82">
        <f t="shared" si="101"/>
        <v>0</v>
      </c>
      <c r="K443" s="83">
        <f t="shared" si="102"/>
        <v>0</v>
      </c>
      <c r="L443" s="44"/>
      <c r="M443" s="46"/>
      <c r="N443" s="208"/>
      <c r="O443" s="44"/>
      <c r="P443" s="43"/>
      <c r="Q443" s="206"/>
      <c r="R443" s="44"/>
      <c r="S443" s="90"/>
      <c r="T443" s="46"/>
      <c r="U443" s="210"/>
      <c r="V443" s="43"/>
      <c r="W443" s="186">
        <f>IFERROR(U443*INDEX(Preisstufen[Netto],MATCH(EA_Tabelle!T443,Preisstufen[Preisstufe],0)),0)</f>
        <v>0</v>
      </c>
      <c r="X443" s="186">
        <f t="shared" si="107"/>
        <v>0</v>
      </c>
      <c r="Y443" s="47"/>
      <c r="Z443" s="211"/>
      <c r="AA443" s="212"/>
      <c r="AB443" s="193">
        <f t="shared" si="103"/>
        <v>0</v>
      </c>
      <c r="AC443" s="211">
        <f t="shared" si="104"/>
        <v>0</v>
      </c>
      <c r="AD443" s="88">
        <v>0.19</v>
      </c>
      <c r="AE443" s="195">
        <f t="shared" si="108"/>
        <v>0</v>
      </c>
      <c r="AF443" s="211">
        <f t="shared" si="109"/>
        <v>0</v>
      </c>
      <c r="AG443" s="50"/>
      <c r="AH443" s="43"/>
      <c r="AI443" s="46"/>
      <c r="AJ443" s="43"/>
      <c r="AK443" s="43"/>
      <c r="AL443" s="46"/>
      <c r="AM443" s="47"/>
      <c r="AN443" s="76">
        <f t="shared" si="105"/>
        <v>0</v>
      </c>
      <c r="AO443" s="76">
        <f t="shared" si="110"/>
        <v>0</v>
      </c>
      <c r="AP443" s="214"/>
      <c r="AQ443" s="76">
        <f t="shared" si="106"/>
        <v>0</v>
      </c>
      <c r="AR443" s="91">
        <f t="shared" si="111"/>
        <v>0</v>
      </c>
      <c r="AS443" s="184">
        <f>IF(EA_Tabelle!$AI443="Ja",EA_Tabelle!$AM443,IF(EA_Tabelle!$Y443&lt;&gt;"",EA_Tabelle!$Y443,EA_Tabelle!$U443))</f>
        <v>0</v>
      </c>
      <c r="AT443" s="76">
        <f>IF(EA_Tabelle!$AI443="Ja",EA_Tabelle!$AN443,IF(EA_Tabelle!$AC443&lt;&gt;0,EA_Tabelle!$AC443,EA_Tabelle!$W443))</f>
        <v>0</v>
      </c>
      <c r="AU443" s="91">
        <f>IF(EA_Tabelle!$AI443="Ja",EA_Tabelle!$AO443,IF(EA_Tabelle!$AF443&lt;&gt;0,EA_Tabelle!$AF443,EA_Tabelle!$X443))</f>
        <v>0</v>
      </c>
    </row>
    <row r="444" spans="1:47" s="81" customFormat="1" ht="25" customHeight="1" x14ac:dyDescent="0.3">
      <c r="A444" s="89" t="str">
        <f t="shared" si="96"/>
        <v>0_424</v>
      </c>
      <c r="B444" s="78">
        <f t="shared" si="97"/>
        <v>0</v>
      </c>
      <c r="C444" s="78">
        <f>IF(EA_Tabelle!$B207="","",COUNTIF($B$20:B443,EA_Tabelle!$B207)+1)</f>
        <v>424</v>
      </c>
      <c r="D444" s="77">
        <f t="shared" si="98"/>
        <v>0</v>
      </c>
      <c r="E444" s="77" t="e">
        <f>INDEX(Lieferanten[L_ID],MATCH(EA_Tabelle!$M444,Lieferanten[Lieferantenbezeichnung],0))</f>
        <v>#N/A</v>
      </c>
      <c r="F444" s="79">
        <f t="shared" si="99"/>
        <v>0</v>
      </c>
      <c r="G444" s="79" t="str">
        <f>IF(EA_Tabelle!$L444="","",(INDEX(BT[Ressort],MATCH(EA_Tabelle!$L444,BT[Bedarfsträger],0))))</f>
        <v/>
      </c>
      <c r="H444" s="80" t="str">
        <f>IF(EA_Tabelle!$L444="","",(INDEX(BT[BT_ID],MATCH(EA_Tabelle!$L444,BT[Bedarfsträger],0))))</f>
        <v/>
      </c>
      <c r="I444" s="82">
        <f t="shared" si="100"/>
        <v>0</v>
      </c>
      <c r="J444" s="82">
        <f t="shared" si="101"/>
        <v>0</v>
      </c>
      <c r="K444" s="83">
        <f t="shared" si="102"/>
        <v>0</v>
      </c>
      <c r="L444" s="44"/>
      <c r="M444" s="46"/>
      <c r="N444" s="208"/>
      <c r="O444" s="44"/>
      <c r="P444" s="43"/>
      <c r="Q444" s="206"/>
      <c r="R444" s="44"/>
      <c r="S444" s="90"/>
      <c r="T444" s="46"/>
      <c r="U444" s="210"/>
      <c r="V444" s="43"/>
      <c r="W444" s="186">
        <f>IFERROR(U444*INDEX(Preisstufen[Netto],MATCH(EA_Tabelle!T444,Preisstufen[Preisstufe],0)),0)</f>
        <v>0</v>
      </c>
      <c r="X444" s="186">
        <f t="shared" si="107"/>
        <v>0</v>
      </c>
      <c r="Y444" s="47"/>
      <c r="Z444" s="211"/>
      <c r="AA444" s="212"/>
      <c r="AB444" s="193">
        <f t="shared" si="103"/>
        <v>0</v>
      </c>
      <c r="AC444" s="211">
        <f t="shared" si="104"/>
        <v>0</v>
      </c>
      <c r="AD444" s="88">
        <v>0.19</v>
      </c>
      <c r="AE444" s="195">
        <f t="shared" si="108"/>
        <v>0</v>
      </c>
      <c r="AF444" s="211">
        <f t="shared" si="109"/>
        <v>0</v>
      </c>
      <c r="AG444" s="50"/>
      <c r="AH444" s="43"/>
      <c r="AI444" s="46"/>
      <c r="AJ444" s="43"/>
      <c r="AK444" s="43"/>
      <c r="AL444" s="46"/>
      <c r="AM444" s="47"/>
      <c r="AN444" s="76">
        <f t="shared" si="105"/>
        <v>0</v>
      </c>
      <c r="AO444" s="76">
        <f t="shared" si="110"/>
        <v>0</v>
      </c>
      <c r="AP444" s="214"/>
      <c r="AQ444" s="76">
        <f t="shared" si="106"/>
        <v>0</v>
      </c>
      <c r="AR444" s="91">
        <f t="shared" si="111"/>
        <v>0</v>
      </c>
      <c r="AS444" s="184">
        <f>IF(EA_Tabelle!$AI444="Ja",EA_Tabelle!$AM444,IF(EA_Tabelle!$Y444&lt;&gt;"",EA_Tabelle!$Y444,EA_Tabelle!$U444))</f>
        <v>0</v>
      </c>
      <c r="AT444" s="76">
        <f>IF(EA_Tabelle!$AI444="Ja",EA_Tabelle!$AN444,IF(EA_Tabelle!$AC444&lt;&gt;0,EA_Tabelle!$AC444,EA_Tabelle!$W444))</f>
        <v>0</v>
      </c>
      <c r="AU444" s="91">
        <f>IF(EA_Tabelle!$AI444="Ja",EA_Tabelle!$AO444,IF(EA_Tabelle!$AF444&lt;&gt;0,EA_Tabelle!$AF444,EA_Tabelle!$X444))</f>
        <v>0</v>
      </c>
    </row>
    <row r="445" spans="1:47" s="81" customFormat="1" ht="25" customHeight="1" x14ac:dyDescent="0.3">
      <c r="A445" s="89" t="str">
        <f t="shared" si="96"/>
        <v>0_425</v>
      </c>
      <c r="B445" s="78">
        <f t="shared" si="97"/>
        <v>0</v>
      </c>
      <c r="C445" s="78">
        <f>IF(EA_Tabelle!$B208="","",COUNTIF($B$20:B444,EA_Tabelle!$B208)+1)</f>
        <v>425</v>
      </c>
      <c r="D445" s="77">
        <f t="shared" si="98"/>
        <v>0</v>
      </c>
      <c r="E445" s="77" t="e">
        <f>INDEX(Lieferanten[L_ID],MATCH(EA_Tabelle!$M445,Lieferanten[Lieferantenbezeichnung],0))</f>
        <v>#N/A</v>
      </c>
      <c r="F445" s="79">
        <f t="shared" si="99"/>
        <v>0</v>
      </c>
      <c r="G445" s="79" t="str">
        <f>IF(EA_Tabelle!$L445="","",(INDEX(BT[Ressort],MATCH(EA_Tabelle!$L445,BT[Bedarfsträger],0))))</f>
        <v/>
      </c>
      <c r="H445" s="80" t="str">
        <f>IF(EA_Tabelle!$L445="","",(INDEX(BT[BT_ID],MATCH(EA_Tabelle!$L445,BT[Bedarfsträger],0))))</f>
        <v/>
      </c>
      <c r="I445" s="82">
        <f t="shared" si="100"/>
        <v>0</v>
      </c>
      <c r="J445" s="82">
        <f t="shared" si="101"/>
        <v>0</v>
      </c>
      <c r="K445" s="83">
        <f t="shared" si="102"/>
        <v>0</v>
      </c>
      <c r="L445" s="44"/>
      <c r="M445" s="46"/>
      <c r="N445" s="208"/>
      <c r="O445" s="44"/>
      <c r="P445" s="43"/>
      <c r="Q445" s="206"/>
      <c r="R445" s="44"/>
      <c r="S445" s="90"/>
      <c r="T445" s="46"/>
      <c r="U445" s="210"/>
      <c r="V445" s="43"/>
      <c r="W445" s="186">
        <f>IFERROR(U445*INDEX(Preisstufen[Netto],MATCH(EA_Tabelle!T445,Preisstufen[Preisstufe],0)),0)</f>
        <v>0</v>
      </c>
      <c r="X445" s="186">
        <f t="shared" si="107"/>
        <v>0</v>
      </c>
      <c r="Y445" s="47"/>
      <c r="Z445" s="211"/>
      <c r="AA445" s="212"/>
      <c r="AB445" s="193">
        <f t="shared" si="103"/>
        <v>0</v>
      </c>
      <c r="AC445" s="211">
        <f t="shared" si="104"/>
        <v>0</v>
      </c>
      <c r="AD445" s="88">
        <v>0.19</v>
      </c>
      <c r="AE445" s="195">
        <f t="shared" si="108"/>
        <v>0</v>
      </c>
      <c r="AF445" s="211">
        <f t="shared" si="109"/>
        <v>0</v>
      </c>
      <c r="AG445" s="50"/>
      <c r="AH445" s="43"/>
      <c r="AI445" s="46"/>
      <c r="AJ445" s="43"/>
      <c r="AK445" s="43"/>
      <c r="AL445" s="46"/>
      <c r="AM445" s="47"/>
      <c r="AN445" s="76">
        <f t="shared" si="105"/>
        <v>0</v>
      </c>
      <c r="AO445" s="76">
        <f t="shared" si="110"/>
        <v>0</v>
      </c>
      <c r="AP445" s="214"/>
      <c r="AQ445" s="76">
        <f t="shared" si="106"/>
        <v>0</v>
      </c>
      <c r="AR445" s="91">
        <f t="shared" si="111"/>
        <v>0</v>
      </c>
      <c r="AS445" s="184">
        <f>IF(EA_Tabelle!$AI445="Ja",EA_Tabelle!$AM445,IF(EA_Tabelle!$Y445&lt;&gt;"",EA_Tabelle!$Y445,EA_Tabelle!$U445))</f>
        <v>0</v>
      </c>
      <c r="AT445" s="76">
        <f>IF(EA_Tabelle!$AI445="Ja",EA_Tabelle!$AN445,IF(EA_Tabelle!$AC445&lt;&gt;0,EA_Tabelle!$AC445,EA_Tabelle!$W445))</f>
        <v>0</v>
      </c>
      <c r="AU445" s="91">
        <f>IF(EA_Tabelle!$AI445="Ja",EA_Tabelle!$AO445,IF(EA_Tabelle!$AF445&lt;&gt;0,EA_Tabelle!$AF445,EA_Tabelle!$X445))</f>
        <v>0</v>
      </c>
    </row>
    <row r="446" spans="1:47" s="81" customFormat="1" ht="25" customHeight="1" x14ac:dyDescent="0.3">
      <c r="A446" s="89" t="str">
        <f t="shared" si="96"/>
        <v>0_426</v>
      </c>
      <c r="B446" s="78">
        <f t="shared" si="97"/>
        <v>0</v>
      </c>
      <c r="C446" s="78">
        <f>IF(EA_Tabelle!$B209="","",COUNTIF($B$20:B445,EA_Tabelle!$B209)+1)</f>
        <v>426</v>
      </c>
      <c r="D446" s="77">
        <f t="shared" si="98"/>
        <v>0</v>
      </c>
      <c r="E446" s="77" t="e">
        <f>INDEX(Lieferanten[L_ID],MATCH(EA_Tabelle!$M446,Lieferanten[Lieferantenbezeichnung],0))</f>
        <v>#N/A</v>
      </c>
      <c r="F446" s="79">
        <f t="shared" si="99"/>
        <v>0</v>
      </c>
      <c r="G446" s="79" t="str">
        <f>IF(EA_Tabelle!$L446="","",(INDEX(BT[Ressort],MATCH(EA_Tabelle!$L446,BT[Bedarfsträger],0))))</f>
        <v/>
      </c>
      <c r="H446" s="80" t="str">
        <f>IF(EA_Tabelle!$L446="","",(INDEX(BT[BT_ID],MATCH(EA_Tabelle!$L446,BT[Bedarfsträger],0))))</f>
        <v/>
      </c>
      <c r="I446" s="82">
        <f t="shared" si="100"/>
        <v>0</v>
      </c>
      <c r="J446" s="82">
        <f t="shared" si="101"/>
        <v>0</v>
      </c>
      <c r="K446" s="83">
        <f t="shared" si="102"/>
        <v>0</v>
      </c>
      <c r="L446" s="44"/>
      <c r="M446" s="46"/>
      <c r="N446" s="208"/>
      <c r="O446" s="44"/>
      <c r="P446" s="43"/>
      <c r="Q446" s="206"/>
      <c r="R446" s="44"/>
      <c r="S446" s="90"/>
      <c r="T446" s="46"/>
      <c r="U446" s="210"/>
      <c r="V446" s="43"/>
      <c r="W446" s="186">
        <f>IFERROR(U446*INDEX(Preisstufen[Netto],MATCH(EA_Tabelle!T446,Preisstufen[Preisstufe],0)),0)</f>
        <v>0</v>
      </c>
      <c r="X446" s="186">
        <f t="shared" si="107"/>
        <v>0</v>
      </c>
      <c r="Y446" s="47"/>
      <c r="Z446" s="211"/>
      <c r="AA446" s="212"/>
      <c r="AB446" s="193">
        <f t="shared" si="103"/>
        <v>0</v>
      </c>
      <c r="AC446" s="211">
        <f t="shared" si="104"/>
        <v>0</v>
      </c>
      <c r="AD446" s="88">
        <v>0.19</v>
      </c>
      <c r="AE446" s="195">
        <f t="shared" si="108"/>
        <v>0</v>
      </c>
      <c r="AF446" s="211">
        <f t="shared" si="109"/>
        <v>0</v>
      </c>
      <c r="AG446" s="50"/>
      <c r="AH446" s="43"/>
      <c r="AI446" s="46"/>
      <c r="AJ446" s="43"/>
      <c r="AK446" s="43"/>
      <c r="AL446" s="46"/>
      <c r="AM446" s="47"/>
      <c r="AN446" s="76">
        <f t="shared" si="105"/>
        <v>0</v>
      </c>
      <c r="AO446" s="76">
        <f t="shared" si="110"/>
        <v>0</v>
      </c>
      <c r="AP446" s="214"/>
      <c r="AQ446" s="76">
        <f t="shared" si="106"/>
        <v>0</v>
      </c>
      <c r="AR446" s="91">
        <f t="shared" si="111"/>
        <v>0</v>
      </c>
      <c r="AS446" s="184">
        <f>IF(EA_Tabelle!$AI446="Ja",EA_Tabelle!$AM446,IF(EA_Tabelle!$Y446&lt;&gt;"",EA_Tabelle!$Y446,EA_Tabelle!$U446))</f>
        <v>0</v>
      </c>
      <c r="AT446" s="76">
        <f>IF(EA_Tabelle!$AI446="Ja",EA_Tabelle!$AN446,IF(EA_Tabelle!$AC446&lt;&gt;0,EA_Tabelle!$AC446,EA_Tabelle!$W446))</f>
        <v>0</v>
      </c>
      <c r="AU446" s="91">
        <f>IF(EA_Tabelle!$AI446="Ja",EA_Tabelle!$AO446,IF(EA_Tabelle!$AF446&lt;&gt;0,EA_Tabelle!$AF446,EA_Tabelle!$X446))</f>
        <v>0</v>
      </c>
    </row>
    <row r="447" spans="1:47" s="81" customFormat="1" ht="25" customHeight="1" x14ac:dyDescent="0.3">
      <c r="A447" s="89" t="str">
        <f t="shared" si="96"/>
        <v>0_427</v>
      </c>
      <c r="B447" s="78">
        <f t="shared" si="97"/>
        <v>0</v>
      </c>
      <c r="C447" s="78">
        <f>IF(EA_Tabelle!$B210="","",COUNTIF($B$20:B446,EA_Tabelle!$B210)+1)</f>
        <v>427</v>
      </c>
      <c r="D447" s="77">
        <f t="shared" si="98"/>
        <v>0</v>
      </c>
      <c r="E447" s="77" t="e">
        <f>INDEX(Lieferanten[L_ID],MATCH(EA_Tabelle!$M447,Lieferanten[Lieferantenbezeichnung],0))</f>
        <v>#N/A</v>
      </c>
      <c r="F447" s="79">
        <f t="shared" si="99"/>
        <v>0</v>
      </c>
      <c r="G447" s="79" t="str">
        <f>IF(EA_Tabelle!$L447="","",(INDEX(BT[Ressort],MATCH(EA_Tabelle!$L447,BT[Bedarfsträger],0))))</f>
        <v/>
      </c>
      <c r="H447" s="80" t="str">
        <f>IF(EA_Tabelle!$L447="","",(INDEX(BT[BT_ID],MATCH(EA_Tabelle!$L447,BT[Bedarfsträger],0))))</f>
        <v/>
      </c>
      <c r="I447" s="82">
        <f t="shared" si="100"/>
        <v>0</v>
      </c>
      <c r="J447" s="82">
        <f t="shared" si="101"/>
        <v>0</v>
      </c>
      <c r="K447" s="83">
        <f t="shared" si="102"/>
        <v>0</v>
      </c>
      <c r="L447" s="44"/>
      <c r="M447" s="46"/>
      <c r="N447" s="208"/>
      <c r="O447" s="44"/>
      <c r="P447" s="43"/>
      <c r="Q447" s="206"/>
      <c r="R447" s="44"/>
      <c r="S447" s="90"/>
      <c r="T447" s="46"/>
      <c r="U447" s="210"/>
      <c r="V447" s="43"/>
      <c r="W447" s="186">
        <f>IFERROR(U447*INDEX(Preisstufen[Netto],MATCH(EA_Tabelle!T447,Preisstufen[Preisstufe],0)),0)</f>
        <v>0</v>
      </c>
      <c r="X447" s="186">
        <f t="shared" si="107"/>
        <v>0</v>
      </c>
      <c r="Y447" s="47"/>
      <c r="Z447" s="211"/>
      <c r="AA447" s="212"/>
      <c r="AB447" s="193">
        <f t="shared" si="103"/>
        <v>0</v>
      </c>
      <c r="AC447" s="211">
        <f t="shared" si="104"/>
        <v>0</v>
      </c>
      <c r="AD447" s="88">
        <v>0.19</v>
      </c>
      <c r="AE447" s="195">
        <f t="shared" si="108"/>
        <v>0</v>
      </c>
      <c r="AF447" s="211">
        <f t="shared" si="109"/>
        <v>0</v>
      </c>
      <c r="AG447" s="50"/>
      <c r="AH447" s="43"/>
      <c r="AI447" s="46"/>
      <c r="AJ447" s="43"/>
      <c r="AK447" s="43"/>
      <c r="AL447" s="46"/>
      <c r="AM447" s="47"/>
      <c r="AN447" s="76">
        <f t="shared" si="105"/>
        <v>0</v>
      </c>
      <c r="AO447" s="76">
        <f t="shared" si="110"/>
        <v>0</v>
      </c>
      <c r="AP447" s="214"/>
      <c r="AQ447" s="76">
        <f t="shared" si="106"/>
        <v>0</v>
      </c>
      <c r="AR447" s="91">
        <f t="shared" si="111"/>
        <v>0</v>
      </c>
      <c r="AS447" s="184">
        <f>IF(EA_Tabelle!$AI447="Ja",EA_Tabelle!$AM447,IF(EA_Tabelle!$Y447&lt;&gt;"",EA_Tabelle!$Y447,EA_Tabelle!$U447))</f>
        <v>0</v>
      </c>
      <c r="AT447" s="76">
        <f>IF(EA_Tabelle!$AI447="Ja",EA_Tabelle!$AN447,IF(EA_Tabelle!$AC447&lt;&gt;0,EA_Tabelle!$AC447,EA_Tabelle!$W447))</f>
        <v>0</v>
      </c>
      <c r="AU447" s="91">
        <f>IF(EA_Tabelle!$AI447="Ja",EA_Tabelle!$AO447,IF(EA_Tabelle!$AF447&lt;&gt;0,EA_Tabelle!$AF447,EA_Tabelle!$X447))</f>
        <v>0</v>
      </c>
    </row>
    <row r="448" spans="1:47" s="81" customFormat="1" ht="25" customHeight="1" x14ac:dyDescent="0.3">
      <c r="A448" s="89" t="str">
        <f t="shared" si="96"/>
        <v>0_428</v>
      </c>
      <c r="B448" s="78">
        <f t="shared" si="97"/>
        <v>0</v>
      </c>
      <c r="C448" s="78">
        <f>IF(EA_Tabelle!$B211="","",COUNTIF($B$20:B447,EA_Tabelle!$B211)+1)</f>
        <v>428</v>
      </c>
      <c r="D448" s="77">
        <f t="shared" si="98"/>
        <v>0</v>
      </c>
      <c r="E448" s="77" t="e">
        <f>INDEX(Lieferanten[L_ID],MATCH(EA_Tabelle!$M448,Lieferanten[Lieferantenbezeichnung],0))</f>
        <v>#N/A</v>
      </c>
      <c r="F448" s="79">
        <f t="shared" si="99"/>
        <v>0</v>
      </c>
      <c r="G448" s="79" t="str">
        <f>IF(EA_Tabelle!$L448="","",(INDEX(BT[Ressort],MATCH(EA_Tabelle!$L448,BT[Bedarfsträger],0))))</f>
        <v/>
      </c>
      <c r="H448" s="80" t="str">
        <f>IF(EA_Tabelle!$L448="","",(INDEX(BT[BT_ID],MATCH(EA_Tabelle!$L448,BT[Bedarfsträger],0))))</f>
        <v/>
      </c>
      <c r="I448" s="82">
        <f t="shared" si="100"/>
        <v>0</v>
      </c>
      <c r="J448" s="82">
        <f t="shared" si="101"/>
        <v>0</v>
      </c>
      <c r="K448" s="83">
        <f t="shared" si="102"/>
        <v>0</v>
      </c>
      <c r="L448" s="44"/>
      <c r="M448" s="46"/>
      <c r="N448" s="208"/>
      <c r="O448" s="44"/>
      <c r="P448" s="43"/>
      <c r="Q448" s="206"/>
      <c r="R448" s="44"/>
      <c r="S448" s="90"/>
      <c r="T448" s="46"/>
      <c r="U448" s="210"/>
      <c r="V448" s="43"/>
      <c r="W448" s="186">
        <f>IFERROR(U448*INDEX(Preisstufen[Netto],MATCH(EA_Tabelle!T448,Preisstufen[Preisstufe],0)),0)</f>
        <v>0</v>
      </c>
      <c r="X448" s="186">
        <f t="shared" si="107"/>
        <v>0</v>
      </c>
      <c r="Y448" s="47"/>
      <c r="Z448" s="211"/>
      <c r="AA448" s="212"/>
      <c r="AB448" s="193">
        <f t="shared" si="103"/>
        <v>0</v>
      </c>
      <c r="AC448" s="211">
        <f t="shared" si="104"/>
        <v>0</v>
      </c>
      <c r="AD448" s="88">
        <v>0.19</v>
      </c>
      <c r="AE448" s="195">
        <f t="shared" si="108"/>
        <v>0</v>
      </c>
      <c r="AF448" s="211">
        <f t="shared" si="109"/>
        <v>0</v>
      </c>
      <c r="AG448" s="50"/>
      <c r="AH448" s="43"/>
      <c r="AI448" s="46"/>
      <c r="AJ448" s="43"/>
      <c r="AK448" s="43"/>
      <c r="AL448" s="46"/>
      <c r="AM448" s="47"/>
      <c r="AN448" s="76">
        <f t="shared" si="105"/>
        <v>0</v>
      </c>
      <c r="AO448" s="76">
        <f t="shared" si="110"/>
        <v>0</v>
      </c>
      <c r="AP448" s="214"/>
      <c r="AQ448" s="76">
        <f t="shared" si="106"/>
        <v>0</v>
      </c>
      <c r="AR448" s="91">
        <f t="shared" si="111"/>
        <v>0</v>
      </c>
      <c r="AS448" s="184">
        <f>IF(EA_Tabelle!$AI448="Ja",EA_Tabelle!$AM448,IF(EA_Tabelle!$Y448&lt;&gt;"",EA_Tabelle!$Y448,EA_Tabelle!$U448))</f>
        <v>0</v>
      </c>
      <c r="AT448" s="76">
        <f>IF(EA_Tabelle!$AI448="Ja",EA_Tabelle!$AN448,IF(EA_Tabelle!$AC448&lt;&gt;0,EA_Tabelle!$AC448,EA_Tabelle!$W448))</f>
        <v>0</v>
      </c>
      <c r="AU448" s="91">
        <f>IF(EA_Tabelle!$AI448="Ja",EA_Tabelle!$AO448,IF(EA_Tabelle!$AF448&lt;&gt;0,EA_Tabelle!$AF448,EA_Tabelle!$X448))</f>
        <v>0</v>
      </c>
    </row>
    <row r="449" spans="1:47" s="81" customFormat="1" ht="25" customHeight="1" x14ac:dyDescent="0.3">
      <c r="A449" s="89" t="str">
        <f t="shared" si="96"/>
        <v>0_429</v>
      </c>
      <c r="B449" s="78">
        <f t="shared" si="97"/>
        <v>0</v>
      </c>
      <c r="C449" s="78">
        <f>IF(EA_Tabelle!$B212="","",COUNTIF($B$20:B448,EA_Tabelle!$B212)+1)</f>
        <v>429</v>
      </c>
      <c r="D449" s="77">
        <f t="shared" si="98"/>
        <v>0</v>
      </c>
      <c r="E449" s="77" t="e">
        <f>INDEX(Lieferanten[L_ID],MATCH(EA_Tabelle!$M449,Lieferanten[Lieferantenbezeichnung],0))</f>
        <v>#N/A</v>
      </c>
      <c r="F449" s="79">
        <f t="shared" si="99"/>
        <v>0</v>
      </c>
      <c r="G449" s="79" t="str">
        <f>IF(EA_Tabelle!$L449="","",(INDEX(BT[Ressort],MATCH(EA_Tabelle!$L449,BT[Bedarfsträger],0))))</f>
        <v/>
      </c>
      <c r="H449" s="80" t="str">
        <f>IF(EA_Tabelle!$L449="","",(INDEX(BT[BT_ID],MATCH(EA_Tabelle!$L449,BT[Bedarfsträger],0))))</f>
        <v/>
      </c>
      <c r="I449" s="82">
        <f t="shared" si="100"/>
        <v>0</v>
      </c>
      <c r="J449" s="82">
        <f t="shared" si="101"/>
        <v>0</v>
      </c>
      <c r="K449" s="83">
        <f t="shared" si="102"/>
        <v>0</v>
      </c>
      <c r="L449" s="44"/>
      <c r="M449" s="46"/>
      <c r="N449" s="208"/>
      <c r="O449" s="44"/>
      <c r="P449" s="43"/>
      <c r="Q449" s="206"/>
      <c r="R449" s="44"/>
      <c r="S449" s="90"/>
      <c r="T449" s="46"/>
      <c r="U449" s="210"/>
      <c r="V449" s="43"/>
      <c r="W449" s="186">
        <f>IFERROR(U449*INDEX(Preisstufen[Netto],MATCH(EA_Tabelle!T449,Preisstufen[Preisstufe],0)),0)</f>
        <v>0</v>
      </c>
      <c r="X449" s="186">
        <f t="shared" si="107"/>
        <v>0</v>
      </c>
      <c r="Y449" s="47"/>
      <c r="Z449" s="211"/>
      <c r="AA449" s="212"/>
      <c r="AB449" s="193">
        <f t="shared" si="103"/>
        <v>0</v>
      </c>
      <c r="AC449" s="211">
        <f t="shared" si="104"/>
        <v>0</v>
      </c>
      <c r="AD449" s="88">
        <v>0.19</v>
      </c>
      <c r="AE449" s="195">
        <f t="shared" si="108"/>
        <v>0</v>
      </c>
      <c r="AF449" s="211">
        <f t="shared" si="109"/>
        <v>0</v>
      </c>
      <c r="AG449" s="50"/>
      <c r="AH449" s="43"/>
      <c r="AI449" s="46"/>
      <c r="AJ449" s="43"/>
      <c r="AK449" s="43"/>
      <c r="AL449" s="46"/>
      <c r="AM449" s="47"/>
      <c r="AN449" s="76">
        <f t="shared" si="105"/>
        <v>0</v>
      </c>
      <c r="AO449" s="76">
        <f t="shared" si="110"/>
        <v>0</v>
      </c>
      <c r="AP449" s="214"/>
      <c r="AQ449" s="76">
        <f t="shared" si="106"/>
        <v>0</v>
      </c>
      <c r="AR449" s="91">
        <f t="shared" si="111"/>
        <v>0</v>
      </c>
      <c r="AS449" s="184">
        <f>IF(EA_Tabelle!$AI449="Ja",EA_Tabelle!$AM449,IF(EA_Tabelle!$Y449&lt;&gt;"",EA_Tabelle!$Y449,EA_Tabelle!$U449))</f>
        <v>0</v>
      </c>
      <c r="AT449" s="76">
        <f>IF(EA_Tabelle!$AI449="Ja",EA_Tabelle!$AN449,IF(EA_Tabelle!$AC449&lt;&gt;0,EA_Tabelle!$AC449,EA_Tabelle!$W449))</f>
        <v>0</v>
      </c>
      <c r="AU449" s="91">
        <f>IF(EA_Tabelle!$AI449="Ja",EA_Tabelle!$AO449,IF(EA_Tabelle!$AF449&lt;&gt;0,EA_Tabelle!$AF449,EA_Tabelle!$X449))</f>
        <v>0</v>
      </c>
    </row>
    <row r="450" spans="1:47" s="81" customFormat="1" ht="25" customHeight="1" x14ac:dyDescent="0.3">
      <c r="A450" s="89" t="str">
        <f t="shared" si="96"/>
        <v>0_430</v>
      </c>
      <c r="B450" s="78">
        <f t="shared" si="97"/>
        <v>0</v>
      </c>
      <c r="C450" s="78">
        <f>IF(EA_Tabelle!$B213="","",COUNTIF($B$20:B449,EA_Tabelle!$B213)+1)</f>
        <v>430</v>
      </c>
      <c r="D450" s="77">
        <f t="shared" si="98"/>
        <v>0</v>
      </c>
      <c r="E450" s="77" t="e">
        <f>INDEX(Lieferanten[L_ID],MATCH(EA_Tabelle!$M450,Lieferanten[Lieferantenbezeichnung],0))</f>
        <v>#N/A</v>
      </c>
      <c r="F450" s="79">
        <f t="shared" si="99"/>
        <v>0</v>
      </c>
      <c r="G450" s="79" t="str">
        <f>IF(EA_Tabelle!$L450="","",(INDEX(BT[Ressort],MATCH(EA_Tabelle!$L450,BT[Bedarfsträger],0))))</f>
        <v/>
      </c>
      <c r="H450" s="80" t="str">
        <f>IF(EA_Tabelle!$L450="","",(INDEX(BT[BT_ID],MATCH(EA_Tabelle!$L450,BT[Bedarfsträger],0))))</f>
        <v/>
      </c>
      <c r="I450" s="82">
        <f t="shared" si="100"/>
        <v>0</v>
      </c>
      <c r="J450" s="82">
        <f t="shared" si="101"/>
        <v>0</v>
      </c>
      <c r="K450" s="83">
        <f t="shared" si="102"/>
        <v>0</v>
      </c>
      <c r="L450" s="44"/>
      <c r="M450" s="46"/>
      <c r="N450" s="208"/>
      <c r="O450" s="44"/>
      <c r="P450" s="43"/>
      <c r="Q450" s="206"/>
      <c r="R450" s="44"/>
      <c r="S450" s="90"/>
      <c r="T450" s="46"/>
      <c r="U450" s="210"/>
      <c r="V450" s="43"/>
      <c r="W450" s="186">
        <f>IFERROR(U450*INDEX(Preisstufen[Netto],MATCH(EA_Tabelle!T450,Preisstufen[Preisstufe],0)),0)</f>
        <v>0</v>
      </c>
      <c r="X450" s="186">
        <f t="shared" si="107"/>
        <v>0</v>
      </c>
      <c r="Y450" s="47"/>
      <c r="Z450" s="211"/>
      <c r="AA450" s="212"/>
      <c r="AB450" s="193">
        <f t="shared" si="103"/>
        <v>0</v>
      </c>
      <c r="AC450" s="211">
        <f t="shared" si="104"/>
        <v>0</v>
      </c>
      <c r="AD450" s="88">
        <v>0.19</v>
      </c>
      <c r="AE450" s="195">
        <f t="shared" si="108"/>
        <v>0</v>
      </c>
      <c r="AF450" s="211">
        <f t="shared" si="109"/>
        <v>0</v>
      </c>
      <c r="AG450" s="50"/>
      <c r="AH450" s="43"/>
      <c r="AI450" s="46"/>
      <c r="AJ450" s="43"/>
      <c r="AK450" s="43"/>
      <c r="AL450" s="46"/>
      <c r="AM450" s="47"/>
      <c r="AN450" s="76">
        <f t="shared" si="105"/>
        <v>0</v>
      </c>
      <c r="AO450" s="76">
        <f t="shared" si="110"/>
        <v>0</v>
      </c>
      <c r="AP450" s="214"/>
      <c r="AQ450" s="76">
        <f t="shared" si="106"/>
        <v>0</v>
      </c>
      <c r="AR450" s="91">
        <f t="shared" si="111"/>
        <v>0</v>
      </c>
      <c r="AS450" s="184">
        <f>IF(EA_Tabelle!$AI450="Ja",EA_Tabelle!$AM450,IF(EA_Tabelle!$Y450&lt;&gt;"",EA_Tabelle!$Y450,EA_Tabelle!$U450))</f>
        <v>0</v>
      </c>
      <c r="AT450" s="76">
        <f>IF(EA_Tabelle!$AI450="Ja",EA_Tabelle!$AN450,IF(EA_Tabelle!$AC450&lt;&gt;0,EA_Tabelle!$AC450,EA_Tabelle!$W450))</f>
        <v>0</v>
      </c>
      <c r="AU450" s="91">
        <f>IF(EA_Tabelle!$AI450="Ja",EA_Tabelle!$AO450,IF(EA_Tabelle!$AF450&lt;&gt;0,EA_Tabelle!$AF450,EA_Tabelle!$X450))</f>
        <v>0</v>
      </c>
    </row>
    <row r="451" spans="1:47" s="81" customFormat="1" ht="25" customHeight="1" x14ac:dyDescent="0.3">
      <c r="A451" s="89" t="str">
        <f t="shared" si="96"/>
        <v>0_431</v>
      </c>
      <c r="B451" s="78">
        <f t="shared" si="97"/>
        <v>0</v>
      </c>
      <c r="C451" s="78">
        <f>IF(EA_Tabelle!$B214="","",COUNTIF($B$20:B450,EA_Tabelle!$B214)+1)</f>
        <v>431</v>
      </c>
      <c r="D451" s="77">
        <f t="shared" si="98"/>
        <v>0</v>
      </c>
      <c r="E451" s="77" t="e">
        <f>INDEX(Lieferanten[L_ID],MATCH(EA_Tabelle!$M451,Lieferanten[Lieferantenbezeichnung],0))</f>
        <v>#N/A</v>
      </c>
      <c r="F451" s="79">
        <f t="shared" si="99"/>
        <v>0</v>
      </c>
      <c r="G451" s="79" t="str">
        <f>IF(EA_Tabelle!$L451="","",(INDEX(BT[Ressort],MATCH(EA_Tabelle!$L451,BT[Bedarfsträger],0))))</f>
        <v/>
      </c>
      <c r="H451" s="80" t="str">
        <f>IF(EA_Tabelle!$L451="","",(INDEX(BT[BT_ID],MATCH(EA_Tabelle!$L451,BT[Bedarfsträger],0))))</f>
        <v/>
      </c>
      <c r="I451" s="82">
        <f t="shared" si="100"/>
        <v>0</v>
      </c>
      <c r="J451" s="82">
        <f t="shared" si="101"/>
        <v>0</v>
      </c>
      <c r="K451" s="83">
        <f t="shared" si="102"/>
        <v>0</v>
      </c>
      <c r="L451" s="44"/>
      <c r="M451" s="46"/>
      <c r="N451" s="208"/>
      <c r="O451" s="44"/>
      <c r="P451" s="43"/>
      <c r="Q451" s="206"/>
      <c r="R451" s="44"/>
      <c r="S451" s="90"/>
      <c r="T451" s="46"/>
      <c r="U451" s="210"/>
      <c r="V451" s="43"/>
      <c r="W451" s="186">
        <f>IFERROR(U451*INDEX(Preisstufen[Netto],MATCH(EA_Tabelle!T451,Preisstufen[Preisstufe],0)),0)</f>
        <v>0</v>
      </c>
      <c r="X451" s="186">
        <f t="shared" si="107"/>
        <v>0</v>
      </c>
      <c r="Y451" s="47"/>
      <c r="Z451" s="211"/>
      <c r="AA451" s="212"/>
      <c r="AB451" s="193">
        <f t="shared" si="103"/>
        <v>0</v>
      </c>
      <c r="AC451" s="211">
        <f t="shared" si="104"/>
        <v>0</v>
      </c>
      <c r="AD451" s="88">
        <v>0.19</v>
      </c>
      <c r="AE451" s="195">
        <f t="shared" si="108"/>
        <v>0</v>
      </c>
      <c r="AF451" s="211">
        <f t="shared" si="109"/>
        <v>0</v>
      </c>
      <c r="AG451" s="50"/>
      <c r="AH451" s="43"/>
      <c r="AI451" s="46"/>
      <c r="AJ451" s="43"/>
      <c r="AK451" s="43"/>
      <c r="AL451" s="46"/>
      <c r="AM451" s="47"/>
      <c r="AN451" s="76">
        <f t="shared" si="105"/>
        <v>0</v>
      </c>
      <c r="AO451" s="76">
        <f t="shared" si="110"/>
        <v>0</v>
      </c>
      <c r="AP451" s="214"/>
      <c r="AQ451" s="76">
        <f t="shared" si="106"/>
        <v>0</v>
      </c>
      <c r="AR451" s="91">
        <f t="shared" si="111"/>
        <v>0</v>
      </c>
      <c r="AS451" s="184">
        <f>IF(EA_Tabelle!$AI451="Ja",EA_Tabelle!$AM451,IF(EA_Tabelle!$Y451&lt;&gt;"",EA_Tabelle!$Y451,EA_Tabelle!$U451))</f>
        <v>0</v>
      </c>
      <c r="AT451" s="76">
        <f>IF(EA_Tabelle!$AI451="Ja",EA_Tabelle!$AN451,IF(EA_Tabelle!$AC451&lt;&gt;0,EA_Tabelle!$AC451,EA_Tabelle!$W451))</f>
        <v>0</v>
      </c>
      <c r="AU451" s="91">
        <f>IF(EA_Tabelle!$AI451="Ja",EA_Tabelle!$AO451,IF(EA_Tabelle!$AF451&lt;&gt;0,EA_Tabelle!$AF451,EA_Tabelle!$X451))</f>
        <v>0</v>
      </c>
    </row>
    <row r="452" spans="1:47" s="81" customFormat="1" ht="25" customHeight="1" x14ac:dyDescent="0.3">
      <c r="A452" s="89" t="str">
        <f t="shared" si="96"/>
        <v>0_432</v>
      </c>
      <c r="B452" s="78">
        <f t="shared" si="97"/>
        <v>0</v>
      </c>
      <c r="C452" s="78">
        <f>IF(EA_Tabelle!$B215="","",COUNTIF($B$20:B451,EA_Tabelle!$B215)+1)</f>
        <v>432</v>
      </c>
      <c r="D452" s="77">
        <f t="shared" si="98"/>
        <v>0</v>
      </c>
      <c r="E452" s="77" t="e">
        <f>INDEX(Lieferanten[L_ID],MATCH(EA_Tabelle!$M452,Lieferanten[Lieferantenbezeichnung],0))</f>
        <v>#N/A</v>
      </c>
      <c r="F452" s="79">
        <f t="shared" si="99"/>
        <v>0</v>
      </c>
      <c r="G452" s="79" t="str">
        <f>IF(EA_Tabelle!$L452="","",(INDEX(BT[Ressort],MATCH(EA_Tabelle!$L452,BT[Bedarfsträger],0))))</f>
        <v/>
      </c>
      <c r="H452" s="80" t="str">
        <f>IF(EA_Tabelle!$L452="","",(INDEX(BT[BT_ID],MATCH(EA_Tabelle!$L452,BT[Bedarfsträger],0))))</f>
        <v/>
      </c>
      <c r="I452" s="82">
        <f t="shared" si="100"/>
        <v>0</v>
      </c>
      <c r="J452" s="82">
        <f t="shared" si="101"/>
        <v>0</v>
      </c>
      <c r="K452" s="83">
        <f t="shared" si="102"/>
        <v>0</v>
      </c>
      <c r="L452" s="44"/>
      <c r="M452" s="46"/>
      <c r="N452" s="208"/>
      <c r="O452" s="44"/>
      <c r="P452" s="43"/>
      <c r="Q452" s="206"/>
      <c r="R452" s="44"/>
      <c r="S452" s="90"/>
      <c r="T452" s="46"/>
      <c r="U452" s="210"/>
      <c r="V452" s="43"/>
      <c r="W452" s="186">
        <f>IFERROR(U452*INDEX(Preisstufen[Netto],MATCH(EA_Tabelle!T452,Preisstufen[Preisstufe],0)),0)</f>
        <v>0</v>
      </c>
      <c r="X452" s="186">
        <f t="shared" si="107"/>
        <v>0</v>
      </c>
      <c r="Y452" s="47"/>
      <c r="Z452" s="211"/>
      <c r="AA452" s="212"/>
      <c r="AB452" s="193">
        <f t="shared" si="103"/>
        <v>0</v>
      </c>
      <c r="AC452" s="211">
        <f t="shared" si="104"/>
        <v>0</v>
      </c>
      <c r="AD452" s="88">
        <v>0.19</v>
      </c>
      <c r="AE452" s="195">
        <f t="shared" si="108"/>
        <v>0</v>
      </c>
      <c r="AF452" s="211">
        <f t="shared" si="109"/>
        <v>0</v>
      </c>
      <c r="AG452" s="50"/>
      <c r="AH452" s="43"/>
      <c r="AI452" s="46"/>
      <c r="AJ452" s="43"/>
      <c r="AK452" s="43"/>
      <c r="AL452" s="46"/>
      <c r="AM452" s="47"/>
      <c r="AN452" s="76">
        <f t="shared" si="105"/>
        <v>0</v>
      </c>
      <c r="AO452" s="76">
        <f t="shared" si="110"/>
        <v>0</v>
      </c>
      <c r="AP452" s="214"/>
      <c r="AQ452" s="76">
        <f t="shared" si="106"/>
        <v>0</v>
      </c>
      <c r="AR452" s="91">
        <f t="shared" si="111"/>
        <v>0</v>
      </c>
      <c r="AS452" s="184">
        <f>IF(EA_Tabelle!$AI452="Ja",EA_Tabelle!$AM452,IF(EA_Tabelle!$Y452&lt;&gt;"",EA_Tabelle!$Y452,EA_Tabelle!$U452))</f>
        <v>0</v>
      </c>
      <c r="AT452" s="76">
        <f>IF(EA_Tabelle!$AI452="Ja",EA_Tabelle!$AN452,IF(EA_Tabelle!$AC452&lt;&gt;0,EA_Tabelle!$AC452,EA_Tabelle!$W452))</f>
        <v>0</v>
      </c>
      <c r="AU452" s="91">
        <f>IF(EA_Tabelle!$AI452="Ja",EA_Tabelle!$AO452,IF(EA_Tabelle!$AF452&lt;&gt;0,EA_Tabelle!$AF452,EA_Tabelle!$X452))</f>
        <v>0</v>
      </c>
    </row>
    <row r="453" spans="1:47" s="81" customFormat="1" ht="25" customHeight="1" x14ac:dyDescent="0.3">
      <c r="A453" s="89" t="str">
        <f t="shared" si="96"/>
        <v>0_433</v>
      </c>
      <c r="B453" s="78">
        <f t="shared" si="97"/>
        <v>0</v>
      </c>
      <c r="C453" s="78">
        <f>IF(EA_Tabelle!$B216="","",COUNTIF($B$20:B452,EA_Tabelle!$B216)+1)</f>
        <v>433</v>
      </c>
      <c r="D453" s="77">
        <f t="shared" si="98"/>
        <v>0</v>
      </c>
      <c r="E453" s="77" t="e">
        <f>INDEX(Lieferanten[L_ID],MATCH(EA_Tabelle!$M453,Lieferanten[Lieferantenbezeichnung],0))</f>
        <v>#N/A</v>
      </c>
      <c r="F453" s="79">
        <f t="shared" si="99"/>
        <v>0</v>
      </c>
      <c r="G453" s="79" t="str">
        <f>IF(EA_Tabelle!$L453="","",(INDEX(BT[Ressort],MATCH(EA_Tabelle!$L453,BT[Bedarfsträger],0))))</f>
        <v/>
      </c>
      <c r="H453" s="80" t="str">
        <f>IF(EA_Tabelle!$L453="","",(INDEX(BT[BT_ID],MATCH(EA_Tabelle!$L453,BT[Bedarfsträger],0))))</f>
        <v/>
      </c>
      <c r="I453" s="82">
        <f t="shared" si="100"/>
        <v>0</v>
      </c>
      <c r="J453" s="82">
        <f t="shared" si="101"/>
        <v>0</v>
      </c>
      <c r="K453" s="83">
        <f t="shared" si="102"/>
        <v>0</v>
      </c>
      <c r="L453" s="44"/>
      <c r="M453" s="46"/>
      <c r="N453" s="208"/>
      <c r="O453" s="44"/>
      <c r="P453" s="43"/>
      <c r="Q453" s="206"/>
      <c r="R453" s="44"/>
      <c r="S453" s="90"/>
      <c r="T453" s="46"/>
      <c r="U453" s="210"/>
      <c r="V453" s="43"/>
      <c r="W453" s="186">
        <f>IFERROR(U453*INDEX(Preisstufen[Netto],MATCH(EA_Tabelle!T453,Preisstufen[Preisstufe],0)),0)</f>
        <v>0</v>
      </c>
      <c r="X453" s="186">
        <f t="shared" si="107"/>
        <v>0</v>
      </c>
      <c r="Y453" s="47"/>
      <c r="Z453" s="211"/>
      <c r="AA453" s="212"/>
      <c r="AB453" s="193">
        <f t="shared" si="103"/>
        <v>0</v>
      </c>
      <c r="AC453" s="211">
        <f t="shared" si="104"/>
        <v>0</v>
      </c>
      <c r="AD453" s="88">
        <v>0.19</v>
      </c>
      <c r="AE453" s="195">
        <f t="shared" si="108"/>
        <v>0</v>
      </c>
      <c r="AF453" s="211">
        <f t="shared" si="109"/>
        <v>0</v>
      </c>
      <c r="AG453" s="50"/>
      <c r="AH453" s="43"/>
      <c r="AI453" s="46"/>
      <c r="AJ453" s="43"/>
      <c r="AK453" s="43"/>
      <c r="AL453" s="46"/>
      <c r="AM453" s="47"/>
      <c r="AN453" s="76">
        <f t="shared" si="105"/>
        <v>0</v>
      </c>
      <c r="AO453" s="76">
        <f t="shared" si="110"/>
        <v>0</v>
      </c>
      <c r="AP453" s="214"/>
      <c r="AQ453" s="76">
        <f t="shared" si="106"/>
        <v>0</v>
      </c>
      <c r="AR453" s="91">
        <f t="shared" si="111"/>
        <v>0</v>
      </c>
      <c r="AS453" s="184">
        <f>IF(EA_Tabelle!$AI453="Ja",EA_Tabelle!$AM453,IF(EA_Tabelle!$Y453&lt;&gt;"",EA_Tabelle!$Y453,EA_Tabelle!$U453))</f>
        <v>0</v>
      </c>
      <c r="AT453" s="76">
        <f>IF(EA_Tabelle!$AI453="Ja",EA_Tabelle!$AN453,IF(EA_Tabelle!$AC453&lt;&gt;0,EA_Tabelle!$AC453,EA_Tabelle!$W453))</f>
        <v>0</v>
      </c>
      <c r="AU453" s="91">
        <f>IF(EA_Tabelle!$AI453="Ja",EA_Tabelle!$AO453,IF(EA_Tabelle!$AF453&lt;&gt;0,EA_Tabelle!$AF453,EA_Tabelle!$X453))</f>
        <v>0</v>
      </c>
    </row>
    <row r="454" spans="1:47" s="81" customFormat="1" ht="25" customHeight="1" x14ac:dyDescent="0.3">
      <c r="A454" s="89" t="str">
        <f t="shared" si="96"/>
        <v>0_434</v>
      </c>
      <c r="B454" s="78">
        <f t="shared" si="97"/>
        <v>0</v>
      </c>
      <c r="C454" s="78">
        <f>IF(EA_Tabelle!$B217="","",COUNTIF($B$20:B453,EA_Tabelle!$B217)+1)</f>
        <v>434</v>
      </c>
      <c r="D454" s="77">
        <f t="shared" si="98"/>
        <v>0</v>
      </c>
      <c r="E454" s="77" t="e">
        <f>INDEX(Lieferanten[L_ID],MATCH(EA_Tabelle!$M454,Lieferanten[Lieferantenbezeichnung],0))</f>
        <v>#N/A</v>
      </c>
      <c r="F454" s="79">
        <f t="shared" si="99"/>
        <v>0</v>
      </c>
      <c r="G454" s="79" t="str">
        <f>IF(EA_Tabelle!$L454="","",(INDEX(BT[Ressort],MATCH(EA_Tabelle!$L454,BT[Bedarfsträger],0))))</f>
        <v/>
      </c>
      <c r="H454" s="80" t="str">
        <f>IF(EA_Tabelle!$L454="","",(INDEX(BT[BT_ID],MATCH(EA_Tabelle!$L454,BT[Bedarfsträger],0))))</f>
        <v/>
      </c>
      <c r="I454" s="82">
        <f t="shared" si="100"/>
        <v>0</v>
      </c>
      <c r="J454" s="82">
        <f t="shared" si="101"/>
        <v>0</v>
      </c>
      <c r="K454" s="83">
        <f t="shared" si="102"/>
        <v>0</v>
      </c>
      <c r="L454" s="44"/>
      <c r="M454" s="46"/>
      <c r="N454" s="208"/>
      <c r="O454" s="44"/>
      <c r="P454" s="43"/>
      <c r="Q454" s="206"/>
      <c r="R454" s="44"/>
      <c r="S454" s="90"/>
      <c r="T454" s="46"/>
      <c r="U454" s="210"/>
      <c r="V454" s="43"/>
      <c r="W454" s="186">
        <f>IFERROR(U454*INDEX(Preisstufen[Netto],MATCH(EA_Tabelle!T454,Preisstufen[Preisstufe],0)),0)</f>
        <v>0</v>
      </c>
      <c r="X454" s="186">
        <f t="shared" si="107"/>
        <v>0</v>
      </c>
      <c r="Y454" s="47"/>
      <c r="Z454" s="211"/>
      <c r="AA454" s="212"/>
      <c r="AB454" s="193">
        <f t="shared" si="103"/>
        <v>0</v>
      </c>
      <c r="AC454" s="211">
        <f t="shared" si="104"/>
        <v>0</v>
      </c>
      <c r="AD454" s="88">
        <v>0.19</v>
      </c>
      <c r="AE454" s="195">
        <f t="shared" si="108"/>
        <v>0</v>
      </c>
      <c r="AF454" s="211">
        <f t="shared" si="109"/>
        <v>0</v>
      </c>
      <c r="AG454" s="50"/>
      <c r="AH454" s="43"/>
      <c r="AI454" s="46"/>
      <c r="AJ454" s="43"/>
      <c r="AK454" s="43"/>
      <c r="AL454" s="46"/>
      <c r="AM454" s="47"/>
      <c r="AN454" s="76">
        <f t="shared" si="105"/>
        <v>0</v>
      </c>
      <c r="AO454" s="76">
        <f t="shared" si="110"/>
        <v>0</v>
      </c>
      <c r="AP454" s="214"/>
      <c r="AQ454" s="76">
        <f t="shared" si="106"/>
        <v>0</v>
      </c>
      <c r="AR454" s="91">
        <f t="shared" si="111"/>
        <v>0</v>
      </c>
      <c r="AS454" s="184">
        <f>IF(EA_Tabelle!$AI454="Ja",EA_Tabelle!$AM454,IF(EA_Tabelle!$Y454&lt;&gt;"",EA_Tabelle!$Y454,EA_Tabelle!$U454))</f>
        <v>0</v>
      </c>
      <c r="AT454" s="76">
        <f>IF(EA_Tabelle!$AI454="Ja",EA_Tabelle!$AN454,IF(EA_Tabelle!$AC454&lt;&gt;0,EA_Tabelle!$AC454,EA_Tabelle!$W454))</f>
        <v>0</v>
      </c>
      <c r="AU454" s="91">
        <f>IF(EA_Tabelle!$AI454="Ja",EA_Tabelle!$AO454,IF(EA_Tabelle!$AF454&lt;&gt;0,EA_Tabelle!$AF454,EA_Tabelle!$X454))</f>
        <v>0</v>
      </c>
    </row>
    <row r="455" spans="1:47" s="81" customFormat="1" ht="25" customHeight="1" x14ac:dyDescent="0.3">
      <c r="A455" s="89" t="str">
        <f t="shared" si="96"/>
        <v>0_435</v>
      </c>
      <c r="B455" s="78">
        <f t="shared" si="97"/>
        <v>0</v>
      </c>
      <c r="C455" s="78">
        <f>IF(EA_Tabelle!$B218="","",COUNTIF($B$20:B454,EA_Tabelle!$B218)+1)</f>
        <v>435</v>
      </c>
      <c r="D455" s="77">
        <f t="shared" si="98"/>
        <v>0</v>
      </c>
      <c r="E455" s="77" t="e">
        <f>INDEX(Lieferanten[L_ID],MATCH(EA_Tabelle!$M455,Lieferanten[Lieferantenbezeichnung],0))</f>
        <v>#N/A</v>
      </c>
      <c r="F455" s="79">
        <f t="shared" si="99"/>
        <v>0</v>
      </c>
      <c r="G455" s="79" t="str">
        <f>IF(EA_Tabelle!$L455="","",(INDEX(BT[Ressort],MATCH(EA_Tabelle!$L455,BT[Bedarfsträger],0))))</f>
        <v/>
      </c>
      <c r="H455" s="80" t="str">
        <f>IF(EA_Tabelle!$L455="","",(INDEX(BT[BT_ID],MATCH(EA_Tabelle!$L455,BT[Bedarfsträger],0))))</f>
        <v/>
      </c>
      <c r="I455" s="82">
        <f t="shared" si="100"/>
        <v>0</v>
      </c>
      <c r="J455" s="82">
        <f t="shared" si="101"/>
        <v>0</v>
      </c>
      <c r="K455" s="83">
        <f t="shared" si="102"/>
        <v>0</v>
      </c>
      <c r="L455" s="44"/>
      <c r="M455" s="46"/>
      <c r="N455" s="208"/>
      <c r="O455" s="44"/>
      <c r="P455" s="43"/>
      <c r="Q455" s="206"/>
      <c r="R455" s="44"/>
      <c r="S455" s="90"/>
      <c r="T455" s="46"/>
      <c r="U455" s="210"/>
      <c r="V455" s="43"/>
      <c r="W455" s="186">
        <f>IFERROR(U455*INDEX(Preisstufen[Netto],MATCH(EA_Tabelle!T455,Preisstufen[Preisstufe],0)),0)</f>
        <v>0</v>
      </c>
      <c r="X455" s="186">
        <f t="shared" si="107"/>
        <v>0</v>
      </c>
      <c r="Y455" s="47"/>
      <c r="Z455" s="211"/>
      <c r="AA455" s="212"/>
      <c r="AB455" s="193">
        <f t="shared" si="103"/>
        <v>0</v>
      </c>
      <c r="AC455" s="211">
        <f t="shared" si="104"/>
        <v>0</v>
      </c>
      <c r="AD455" s="88">
        <v>0.19</v>
      </c>
      <c r="AE455" s="195">
        <f t="shared" si="108"/>
        <v>0</v>
      </c>
      <c r="AF455" s="211">
        <f t="shared" si="109"/>
        <v>0</v>
      </c>
      <c r="AG455" s="50"/>
      <c r="AH455" s="43"/>
      <c r="AI455" s="46"/>
      <c r="AJ455" s="43"/>
      <c r="AK455" s="43"/>
      <c r="AL455" s="46"/>
      <c r="AM455" s="47"/>
      <c r="AN455" s="76">
        <f t="shared" si="105"/>
        <v>0</v>
      </c>
      <c r="AO455" s="76">
        <f t="shared" si="110"/>
        <v>0</v>
      </c>
      <c r="AP455" s="214"/>
      <c r="AQ455" s="76">
        <f t="shared" si="106"/>
        <v>0</v>
      </c>
      <c r="AR455" s="91">
        <f t="shared" si="111"/>
        <v>0</v>
      </c>
      <c r="AS455" s="184">
        <f>IF(EA_Tabelle!$AI455="Ja",EA_Tabelle!$AM455,IF(EA_Tabelle!$Y455&lt;&gt;"",EA_Tabelle!$Y455,EA_Tabelle!$U455))</f>
        <v>0</v>
      </c>
      <c r="AT455" s="76">
        <f>IF(EA_Tabelle!$AI455="Ja",EA_Tabelle!$AN455,IF(EA_Tabelle!$AC455&lt;&gt;0,EA_Tabelle!$AC455,EA_Tabelle!$W455))</f>
        <v>0</v>
      </c>
      <c r="AU455" s="91">
        <f>IF(EA_Tabelle!$AI455="Ja",EA_Tabelle!$AO455,IF(EA_Tabelle!$AF455&lt;&gt;0,EA_Tabelle!$AF455,EA_Tabelle!$X455))</f>
        <v>0</v>
      </c>
    </row>
    <row r="456" spans="1:47" s="81" customFormat="1" ht="25" customHeight="1" x14ac:dyDescent="0.3">
      <c r="A456" s="89" t="str">
        <f t="shared" si="96"/>
        <v>0_436</v>
      </c>
      <c r="B456" s="78">
        <f t="shared" si="97"/>
        <v>0</v>
      </c>
      <c r="C456" s="78">
        <f>IF(EA_Tabelle!$B219="","",COUNTIF($B$20:B455,EA_Tabelle!$B219)+1)</f>
        <v>436</v>
      </c>
      <c r="D456" s="77">
        <f t="shared" si="98"/>
        <v>0</v>
      </c>
      <c r="E456" s="77" t="e">
        <f>INDEX(Lieferanten[L_ID],MATCH(EA_Tabelle!$M456,Lieferanten[Lieferantenbezeichnung],0))</f>
        <v>#N/A</v>
      </c>
      <c r="F456" s="79">
        <f t="shared" si="99"/>
        <v>0</v>
      </c>
      <c r="G456" s="79" t="str">
        <f>IF(EA_Tabelle!$L456="","",(INDEX(BT[Ressort],MATCH(EA_Tabelle!$L456,BT[Bedarfsträger],0))))</f>
        <v/>
      </c>
      <c r="H456" s="80" t="str">
        <f>IF(EA_Tabelle!$L456="","",(INDEX(BT[BT_ID],MATCH(EA_Tabelle!$L456,BT[Bedarfsträger],0))))</f>
        <v/>
      </c>
      <c r="I456" s="82">
        <f t="shared" si="100"/>
        <v>0</v>
      </c>
      <c r="J456" s="82">
        <f t="shared" si="101"/>
        <v>0</v>
      </c>
      <c r="K456" s="83">
        <f t="shared" si="102"/>
        <v>0</v>
      </c>
      <c r="L456" s="44"/>
      <c r="M456" s="46"/>
      <c r="N456" s="208"/>
      <c r="O456" s="44"/>
      <c r="P456" s="43"/>
      <c r="Q456" s="206"/>
      <c r="R456" s="44"/>
      <c r="S456" s="90"/>
      <c r="T456" s="46"/>
      <c r="U456" s="210"/>
      <c r="V456" s="43"/>
      <c r="W456" s="186">
        <f>IFERROR(U456*INDEX(Preisstufen[Netto],MATCH(EA_Tabelle!T456,Preisstufen[Preisstufe],0)),0)</f>
        <v>0</v>
      </c>
      <c r="X456" s="186">
        <f t="shared" si="107"/>
        <v>0</v>
      </c>
      <c r="Y456" s="47"/>
      <c r="Z456" s="211"/>
      <c r="AA456" s="212"/>
      <c r="AB456" s="193">
        <f t="shared" si="103"/>
        <v>0</v>
      </c>
      <c r="AC456" s="211">
        <f t="shared" si="104"/>
        <v>0</v>
      </c>
      <c r="AD456" s="88">
        <v>0.19</v>
      </c>
      <c r="AE456" s="195">
        <f t="shared" si="108"/>
        <v>0</v>
      </c>
      <c r="AF456" s="211">
        <f t="shared" si="109"/>
        <v>0</v>
      </c>
      <c r="AG456" s="50"/>
      <c r="AH456" s="43"/>
      <c r="AI456" s="46"/>
      <c r="AJ456" s="43"/>
      <c r="AK456" s="43"/>
      <c r="AL456" s="46"/>
      <c r="AM456" s="47"/>
      <c r="AN456" s="76">
        <f t="shared" si="105"/>
        <v>0</v>
      </c>
      <c r="AO456" s="76">
        <f t="shared" si="110"/>
        <v>0</v>
      </c>
      <c r="AP456" s="214"/>
      <c r="AQ456" s="76">
        <f t="shared" si="106"/>
        <v>0</v>
      </c>
      <c r="AR456" s="91">
        <f t="shared" si="111"/>
        <v>0</v>
      </c>
      <c r="AS456" s="184">
        <f>IF(EA_Tabelle!$AI456="Ja",EA_Tabelle!$AM456,IF(EA_Tabelle!$Y456&lt;&gt;"",EA_Tabelle!$Y456,EA_Tabelle!$U456))</f>
        <v>0</v>
      </c>
      <c r="AT456" s="76">
        <f>IF(EA_Tabelle!$AI456="Ja",EA_Tabelle!$AN456,IF(EA_Tabelle!$AC456&lt;&gt;0,EA_Tabelle!$AC456,EA_Tabelle!$W456))</f>
        <v>0</v>
      </c>
      <c r="AU456" s="91">
        <f>IF(EA_Tabelle!$AI456="Ja",EA_Tabelle!$AO456,IF(EA_Tabelle!$AF456&lt;&gt;0,EA_Tabelle!$AF456,EA_Tabelle!$X456))</f>
        <v>0</v>
      </c>
    </row>
    <row r="457" spans="1:47" s="81" customFormat="1" ht="25" customHeight="1" x14ac:dyDescent="0.3">
      <c r="A457" s="89" t="str">
        <f t="shared" si="96"/>
        <v>0_437</v>
      </c>
      <c r="B457" s="78">
        <f t="shared" si="97"/>
        <v>0</v>
      </c>
      <c r="C457" s="78">
        <f>IF(EA_Tabelle!$B220="","",COUNTIF($B$20:B456,EA_Tabelle!$B220)+1)</f>
        <v>437</v>
      </c>
      <c r="D457" s="77">
        <f t="shared" si="98"/>
        <v>0</v>
      </c>
      <c r="E457" s="77" t="e">
        <f>INDEX(Lieferanten[L_ID],MATCH(EA_Tabelle!$M457,Lieferanten[Lieferantenbezeichnung],0))</f>
        <v>#N/A</v>
      </c>
      <c r="F457" s="79">
        <f t="shared" si="99"/>
        <v>0</v>
      </c>
      <c r="G457" s="79" t="str">
        <f>IF(EA_Tabelle!$L457="","",(INDEX(BT[Ressort],MATCH(EA_Tabelle!$L457,BT[Bedarfsträger],0))))</f>
        <v/>
      </c>
      <c r="H457" s="80" t="str">
        <f>IF(EA_Tabelle!$L457="","",(INDEX(BT[BT_ID],MATCH(EA_Tabelle!$L457,BT[Bedarfsträger],0))))</f>
        <v/>
      </c>
      <c r="I457" s="82">
        <f t="shared" si="100"/>
        <v>0</v>
      </c>
      <c r="J457" s="82">
        <f t="shared" si="101"/>
        <v>0</v>
      </c>
      <c r="K457" s="83">
        <f t="shared" si="102"/>
        <v>0</v>
      </c>
      <c r="L457" s="44"/>
      <c r="M457" s="46"/>
      <c r="N457" s="208"/>
      <c r="O457" s="44"/>
      <c r="P457" s="43"/>
      <c r="Q457" s="206"/>
      <c r="R457" s="44"/>
      <c r="S457" s="90"/>
      <c r="T457" s="46"/>
      <c r="U457" s="210"/>
      <c r="V457" s="43"/>
      <c r="W457" s="186">
        <f>IFERROR(U457*INDEX(Preisstufen[Netto],MATCH(EA_Tabelle!T457,Preisstufen[Preisstufe],0)),0)</f>
        <v>0</v>
      </c>
      <c r="X457" s="186">
        <f t="shared" si="107"/>
        <v>0</v>
      </c>
      <c r="Y457" s="47"/>
      <c r="Z457" s="211"/>
      <c r="AA457" s="212"/>
      <c r="AB457" s="193">
        <f t="shared" si="103"/>
        <v>0</v>
      </c>
      <c r="AC457" s="211">
        <f t="shared" si="104"/>
        <v>0</v>
      </c>
      <c r="AD457" s="88">
        <v>0.19</v>
      </c>
      <c r="AE457" s="195">
        <f t="shared" si="108"/>
        <v>0</v>
      </c>
      <c r="AF457" s="211">
        <f t="shared" si="109"/>
        <v>0</v>
      </c>
      <c r="AG457" s="50"/>
      <c r="AH457" s="43"/>
      <c r="AI457" s="46"/>
      <c r="AJ457" s="43"/>
      <c r="AK457" s="43"/>
      <c r="AL457" s="46"/>
      <c r="AM457" s="47"/>
      <c r="AN457" s="76">
        <f t="shared" si="105"/>
        <v>0</v>
      </c>
      <c r="AO457" s="76">
        <f t="shared" si="110"/>
        <v>0</v>
      </c>
      <c r="AP457" s="214"/>
      <c r="AQ457" s="76">
        <f t="shared" si="106"/>
        <v>0</v>
      </c>
      <c r="AR457" s="91">
        <f t="shared" si="111"/>
        <v>0</v>
      </c>
      <c r="AS457" s="184">
        <f>IF(EA_Tabelle!$AI457="Ja",EA_Tabelle!$AM457,IF(EA_Tabelle!$Y457&lt;&gt;"",EA_Tabelle!$Y457,EA_Tabelle!$U457))</f>
        <v>0</v>
      </c>
      <c r="AT457" s="76">
        <f>IF(EA_Tabelle!$AI457="Ja",EA_Tabelle!$AN457,IF(EA_Tabelle!$AC457&lt;&gt;0,EA_Tabelle!$AC457,EA_Tabelle!$W457))</f>
        <v>0</v>
      </c>
      <c r="AU457" s="91">
        <f>IF(EA_Tabelle!$AI457="Ja",EA_Tabelle!$AO457,IF(EA_Tabelle!$AF457&lt;&gt;0,EA_Tabelle!$AF457,EA_Tabelle!$X457))</f>
        <v>0</v>
      </c>
    </row>
    <row r="458" spans="1:47" s="81" customFormat="1" ht="25" customHeight="1" x14ac:dyDescent="0.3">
      <c r="A458" s="89" t="str">
        <f t="shared" si="96"/>
        <v>0_438</v>
      </c>
      <c r="B458" s="78">
        <f t="shared" si="97"/>
        <v>0</v>
      </c>
      <c r="C458" s="78">
        <f>IF(EA_Tabelle!$B708="","",COUNTIF($B$20:B457,EA_Tabelle!$B708)+1)</f>
        <v>438</v>
      </c>
      <c r="D458" s="77">
        <f t="shared" si="98"/>
        <v>0</v>
      </c>
      <c r="E458" s="77" t="e">
        <f>INDEX(Lieferanten[L_ID],MATCH(EA_Tabelle!$M458,Lieferanten[Lieferantenbezeichnung],0))</f>
        <v>#N/A</v>
      </c>
      <c r="F458" s="79">
        <f t="shared" si="99"/>
        <v>0</v>
      </c>
      <c r="G458" s="79" t="str">
        <f>IF(EA_Tabelle!$L458="","",(INDEX(BT[Ressort],MATCH(EA_Tabelle!$L458,BT[Bedarfsträger],0))))</f>
        <v/>
      </c>
      <c r="H458" s="80" t="str">
        <f>IF(EA_Tabelle!$L458="","",(INDEX(BT[BT_ID],MATCH(EA_Tabelle!$L458,BT[Bedarfsträger],0))))</f>
        <v/>
      </c>
      <c r="I458" s="82">
        <f t="shared" si="100"/>
        <v>0</v>
      </c>
      <c r="J458" s="82">
        <f t="shared" si="101"/>
        <v>0</v>
      </c>
      <c r="K458" s="83">
        <f t="shared" si="102"/>
        <v>0</v>
      </c>
      <c r="L458" s="44"/>
      <c r="M458" s="46"/>
      <c r="N458" s="208"/>
      <c r="O458" s="44"/>
      <c r="P458" s="43"/>
      <c r="Q458" s="206"/>
      <c r="R458" s="44"/>
      <c r="S458" s="90"/>
      <c r="T458" s="46"/>
      <c r="U458" s="210"/>
      <c r="V458" s="43"/>
      <c r="W458" s="186">
        <f>IFERROR(U458*INDEX(Preisstufen[Netto],MATCH(EA_Tabelle!T458,Preisstufen[Preisstufe],0)),0)</f>
        <v>0</v>
      </c>
      <c r="X458" s="186">
        <f t="shared" si="107"/>
        <v>0</v>
      </c>
      <c r="Y458" s="47"/>
      <c r="Z458" s="211"/>
      <c r="AA458" s="212"/>
      <c r="AB458" s="193">
        <f t="shared" si="103"/>
        <v>0</v>
      </c>
      <c r="AC458" s="211">
        <f t="shared" si="104"/>
        <v>0</v>
      </c>
      <c r="AD458" s="88">
        <v>0.19</v>
      </c>
      <c r="AE458" s="195">
        <f t="shared" si="108"/>
        <v>0</v>
      </c>
      <c r="AF458" s="211">
        <f t="shared" si="109"/>
        <v>0</v>
      </c>
      <c r="AG458" s="50"/>
      <c r="AH458" s="43"/>
      <c r="AI458" s="46"/>
      <c r="AJ458" s="43"/>
      <c r="AK458" s="43"/>
      <c r="AL458" s="46"/>
      <c r="AM458" s="47"/>
      <c r="AN458" s="76">
        <f t="shared" si="105"/>
        <v>0</v>
      </c>
      <c r="AO458" s="76">
        <f t="shared" si="110"/>
        <v>0</v>
      </c>
      <c r="AP458" s="214"/>
      <c r="AQ458" s="76">
        <f t="shared" si="106"/>
        <v>0</v>
      </c>
      <c r="AR458" s="91">
        <f t="shared" si="111"/>
        <v>0</v>
      </c>
      <c r="AS458" s="184">
        <f>IF(EA_Tabelle!$AI458="Ja",EA_Tabelle!$AM458,IF(EA_Tabelle!$Y458&lt;&gt;"",EA_Tabelle!$Y458,EA_Tabelle!$U458))</f>
        <v>0</v>
      </c>
      <c r="AT458" s="76">
        <f>IF(EA_Tabelle!$AI458="Ja",EA_Tabelle!$AN458,IF(EA_Tabelle!$AC458&lt;&gt;0,EA_Tabelle!$AC458,EA_Tabelle!$W458))</f>
        <v>0</v>
      </c>
      <c r="AU458" s="91">
        <f>IF(EA_Tabelle!$AI458="Ja",EA_Tabelle!$AO458,IF(EA_Tabelle!$AF458&lt;&gt;0,EA_Tabelle!$AF458,EA_Tabelle!$X458))</f>
        <v>0</v>
      </c>
    </row>
    <row r="459" spans="1:47" s="81" customFormat="1" ht="25" customHeight="1" x14ac:dyDescent="0.3">
      <c r="A459" s="89" t="str">
        <f t="shared" si="96"/>
        <v>0_439</v>
      </c>
      <c r="B459" s="78">
        <f t="shared" si="97"/>
        <v>0</v>
      </c>
      <c r="C459" s="78">
        <f>IF(EA_Tabelle!$B338="","",COUNTIF($B$20:B458,EA_Tabelle!$B338)+1)</f>
        <v>439</v>
      </c>
      <c r="D459" s="77">
        <f t="shared" si="98"/>
        <v>0</v>
      </c>
      <c r="E459" s="77" t="e">
        <f>INDEX(Lieferanten[L_ID],MATCH(EA_Tabelle!$M459,Lieferanten[Lieferantenbezeichnung],0))</f>
        <v>#N/A</v>
      </c>
      <c r="F459" s="79">
        <f t="shared" si="99"/>
        <v>0</v>
      </c>
      <c r="G459" s="79" t="str">
        <f>IF(EA_Tabelle!$L459="","",(INDEX(BT[Ressort],MATCH(EA_Tabelle!$L459,BT[Bedarfsträger],0))))</f>
        <v/>
      </c>
      <c r="H459" s="80" t="str">
        <f>IF(EA_Tabelle!$L459="","",(INDEX(BT[BT_ID],MATCH(EA_Tabelle!$L459,BT[Bedarfsträger],0))))</f>
        <v/>
      </c>
      <c r="I459" s="82">
        <f t="shared" si="100"/>
        <v>0</v>
      </c>
      <c r="J459" s="82">
        <f t="shared" si="101"/>
        <v>0</v>
      </c>
      <c r="K459" s="83">
        <f t="shared" si="102"/>
        <v>0</v>
      </c>
      <c r="L459" s="44"/>
      <c r="M459" s="46"/>
      <c r="N459" s="208"/>
      <c r="O459" s="44"/>
      <c r="P459" s="43"/>
      <c r="Q459" s="206"/>
      <c r="R459" s="44"/>
      <c r="S459" s="90"/>
      <c r="T459" s="46"/>
      <c r="U459" s="210"/>
      <c r="V459" s="43"/>
      <c r="W459" s="186">
        <f>IFERROR(U459*INDEX(Preisstufen[Netto],MATCH(EA_Tabelle!T459,Preisstufen[Preisstufe],0)),0)</f>
        <v>0</v>
      </c>
      <c r="X459" s="186">
        <f t="shared" si="107"/>
        <v>0</v>
      </c>
      <c r="Y459" s="47"/>
      <c r="Z459" s="211"/>
      <c r="AA459" s="212"/>
      <c r="AB459" s="193">
        <f t="shared" si="103"/>
        <v>0</v>
      </c>
      <c r="AC459" s="211">
        <f t="shared" si="104"/>
        <v>0</v>
      </c>
      <c r="AD459" s="88">
        <v>0.19</v>
      </c>
      <c r="AE459" s="195">
        <f t="shared" si="108"/>
        <v>0</v>
      </c>
      <c r="AF459" s="211">
        <f t="shared" si="109"/>
        <v>0</v>
      </c>
      <c r="AG459" s="50"/>
      <c r="AH459" s="43"/>
      <c r="AI459" s="46"/>
      <c r="AJ459" s="43"/>
      <c r="AK459" s="43"/>
      <c r="AL459" s="46"/>
      <c r="AM459" s="47"/>
      <c r="AN459" s="76">
        <f t="shared" si="105"/>
        <v>0</v>
      </c>
      <c r="AO459" s="76">
        <f t="shared" si="110"/>
        <v>0</v>
      </c>
      <c r="AP459" s="214"/>
      <c r="AQ459" s="76">
        <f t="shared" si="106"/>
        <v>0</v>
      </c>
      <c r="AR459" s="91">
        <f t="shared" si="111"/>
        <v>0</v>
      </c>
      <c r="AS459" s="184">
        <f>IF(EA_Tabelle!$AI459="Ja",EA_Tabelle!$AM459,IF(EA_Tabelle!$Y459&lt;&gt;"",EA_Tabelle!$Y459,EA_Tabelle!$U459))</f>
        <v>0</v>
      </c>
      <c r="AT459" s="76">
        <f>IF(EA_Tabelle!$AI459="Ja",EA_Tabelle!$AN459,IF(EA_Tabelle!$AC459&lt;&gt;0,EA_Tabelle!$AC459,EA_Tabelle!$W459))</f>
        <v>0</v>
      </c>
      <c r="AU459" s="91">
        <f>IF(EA_Tabelle!$AI459="Ja",EA_Tabelle!$AO459,IF(EA_Tabelle!$AF459&lt;&gt;0,EA_Tabelle!$AF459,EA_Tabelle!$X459))</f>
        <v>0</v>
      </c>
    </row>
    <row r="460" spans="1:47" s="81" customFormat="1" ht="25" customHeight="1" x14ac:dyDescent="0.3">
      <c r="A460" s="89" t="str">
        <f t="shared" si="96"/>
        <v>0_440</v>
      </c>
      <c r="B460" s="78">
        <f t="shared" si="97"/>
        <v>0</v>
      </c>
      <c r="C460" s="78">
        <f>IF(EA_Tabelle!$B686="","",COUNTIF($B$20:B459,EA_Tabelle!$B686)+1)</f>
        <v>440</v>
      </c>
      <c r="D460" s="77">
        <f t="shared" si="98"/>
        <v>0</v>
      </c>
      <c r="E460" s="77" t="e">
        <f>INDEX(Lieferanten[L_ID],MATCH(EA_Tabelle!$M460,Lieferanten[Lieferantenbezeichnung],0))</f>
        <v>#N/A</v>
      </c>
      <c r="F460" s="79">
        <f t="shared" si="99"/>
        <v>0</v>
      </c>
      <c r="G460" s="79" t="str">
        <f>IF(EA_Tabelle!$L460="","",(INDEX(BT[Ressort],MATCH(EA_Tabelle!$L460,BT[Bedarfsträger],0))))</f>
        <v/>
      </c>
      <c r="H460" s="80" t="str">
        <f>IF(EA_Tabelle!$L460="","",(INDEX(BT[BT_ID],MATCH(EA_Tabelle!$L460,BT[Bedarfsträger],0))))</f>
        <v/>
      </c>
      <c r="I460" s="82">
        <f t="shared" si="100"/>
        <v>0</v>
      </c>
      <c r="J460" s="82">
        <f t="shared" si="101"/>
        <v>0</v>
      </c>
      <c r="K460" s="83">
        <f t="shared" si="102"/>
        <v>0</v>
      </c>
      <c r="L460" s="44"/>
      <c r="M460" s="46"/>
      <c r="N460" s="208"/>
      <c r="O460" s="44"/>
      <c r="P460" s="43"/>
      <c r="Q460" s="206"/>
      <c r="R460" s="44"/>
      <c r="S460" s="90"/>
      <c r="T460" s="46"/>
      <c r="U460" s="210"/>
      <c r="V460" s="43"/>
      <c r="W460" s="186">
        <f>IFERROR(U460*INDEX(Preisstufen[Netto],MATCH(EA_Tabelle!T460,Preisstufen[Preisstufe],0)),0)</f>
        <v>0</v>
      </c>
      <c r="X460" s="186">
        <f t="shared" si="107"/>
        <v>0</v>
      </c>
      <c r="Y460" s="47"/>
      <c r="Z460" s="211"/>
      <c r="AA460" s="212"/>
      <c r="AB460" s="193">
        <f t="shared" si="103"/>
        <v>0</v>
      </c>
      <c r="AC460" s="211">
        <f t="shared" si="104"/>
        <v>0</v>
      </c>
      <c r="AD460" s="88">
        <v>0.19</v>
      </c>
      <c r="AE460" s="195">
        <f t="shared" si="108"/>
        <v>0</v>
      </c>
      <c r="AF460" s="211">
        <f t="shared" si="109"/>
        <v>0</v>
      </c>
      <c r="AG460" s="50"/>
      <c r="AH460" s="43"/>
      <c r="AI460" s="46"/>
      <c r="AJ460" s="43"/>
      <c r="AK460" s="43"/>
      <c r="AL460" s="46"/>
      <c r="AM460" s="47"/>
      <c r="AN460" s="76">
        <f t="shared" si="105"/>
        <v>0</v>
      </c>
      <c r="AO460" s="76">
        <f t="shared" si="110"/>
        <v>0</v>
      </c>
      <c r="AP460" s="214"/>
      <c r="AQ460" s="76">
        <f t="shared" si="106"/>
        <v>0</v>
      </c>
      <c r="AR460" s="91">
        <f t="shared" si="111"/>
        <v>0</v>
      </c>
      <c r="AS460" s="184">
        <f>IF(EA_Tabelle!$AI460="Ja",EA_Tabelle!$AM460,IF(EA_Tabelle!$Y460&lt;&gt;"",EA_Tabelle!$Y460,EA_Tabelle!$U460))</f>
        <v>0</v>
      </c>
      <c r="AT460" s="76">
        <f>IF(EA_Tabelle!$AI460="Ja",EA_Tabelle!$AN460,IF(EA_Tabelle!$AC460&lt;&gt;0,EA_Tabelle!$AC460,EA_Tabelle!$W460))</f>
        <v>0</v>
      </c>
      <c r="AU460" s="91">
        <f>IF(EA_Tabelle!$AI460="Ja",EA_Tabelle!$AO460,IF(EA_Tabelle!$AF460&lt;&gt;0,EA_Tabelle!$AF460,EA_Tabelle!$X460))</f>
        <v>0</v>
      </c>
    </row>
    <row r="461" spans="1:47" s="81" customFormat="1" ht="25" customHeight="1" x14ac:dyDescent="0.3">
      <c r="A461" s="89" t="str">
        <f t="shared" si="96"/>
        <v>0_441</v>
      </c>
      <c r="B461" s="78">
        <f t="shared" si="97"/>
        <v>0</v>
      </c>
      <c r="C461" s="78">
        <f>IF(EA_Tabelle!$B259="","",COUNTIF($B$20:B460,EA_Tabelle!$B259)+1)</f>
        <v>441</v>
      </c>
      <c r="D461" s="77">
        <f t="shared" si="98"/>
        <v>0</v>
      </c>
      <c r="E461" s="77" t="e">
        <f>INDEX(Lieferanten[L_ID],MATCH(EA_Tabelle!$M461,Lieferanten[Lieferantenbezeichnung],0))</f>
        <v>#N/A</v>
      </c>
      <c r="F461" s="79">
        <f t="shared" si="99"/>
        <v>0</v>
      </c>
      <c r="G461" s="79" t="str">
        <f>IF(EA_Tabelle!$L461="","",(INDEX(BT[Ressort],MATCH(EA_Tabelle!$L461,BT[Bedarfsträger],0))))</f>
        <v/>
      </c>
      <c r="H461" s="80" t="str">
        <f>IF(EA_Tabelle!$L461="","",(INDEX(BT[BT_ID],MATCH(EA_Tabelle!$L461,BT[Bedarfsträger],0))))</f>
        <v/>
      </c>
      <c r="I461" s="82">
        <f t="shared" si="100"/>
        <v>0</v>
      </c>
      <c r="J461" s="82">
        <f t="shared" si="101"/>
        <v>0</v>
      </c>
      <c r="K461" s="83">
        <f t="shared" si="102"/>
        <v>0</v>
      </c>
      <c r="L461" s="44"/>
      <c r="M461" s="46"/>
      <c r="N461" s="208"/>
      <c r="O461" s="44"/>
      <c r="P461" s="43"/>
      <c r="Q461" s="206"/>
      <c r="R461" s="44"/>
      <c r="S461" s="90"/>
      <c r="T461" s="46"/>
      <c r="U461" s="210"/>
      <c r="V461" s="43"/>
      <c r="W461" s="186">
        <f>IFERROR(U461*INDEX(Preisstufen[Netto],MATCH(EA_Tabelle!T461,Preisstufen[Preisstufe],0)),0)</f>
        <v>0</v>
      </c>
      <c r="X461" s="186">
        <f t="shared" si="107"/>
        <v>0</v>
      </c>
      <c r="Y461" s="47"/>
      <c r="Z461" s="211"/>
      <c r="AA461" s="212"/>
      <c r="AB461" s="193">
        <f t="shared" si="103"/>
        <v>0</v>
      </c>
      <c r="AC461" s="211">
        <f t="shared" si="104"/>
        <v>0</v>
      </c>
      <c r="AD461" s="88">
        <v>0.19</v>
      </c>
      <c r="AE461" s="195">
        <f t="shared" si="108"/>
        <v>0</v>
      </c>
      <c r="AF461" s="211">
        <f t="shared" si="109"/>
        <v>0</v>
      </c>
      <c r="AG461" s="50"/>
      <c r="AH461" s="43"/>
      <c r="AI461" s="46"/>
      <c r="AJ461" s="43"/>
      <c r="AK461" s="43"/>
      <c r="AL461" s="46"/>
      <c r="AM461" s="47"/>
      <c r="AN461" s="76">
        <f t="shared" si="105"/>
        <v>0</v>
      </c>
      <c r="AO461" s="76">
        <f t="shared" si="110"/>
        <v>0</v>
      </c>
      <c r="AP461" s="214"/>
      <c r="AQ461" s="76">
        <f t="shared" si="106"/>
        <v>0</v>
      </c>
      <c r="AR461" s="91">
        <f t="shared" si="111"/>
        <v>0</v>
      </c>
      <c r="AS461" s="184">
        <f>IF(EA_Tabelle!$AI461="Ja",EA_Tabelle!$AM461,IF(EA_Tabelle!$Y461&lt;&gt;"",EA_Tabelle!$Y461,EA_Tabelle!$U461))</f>
        <v>0</v>
      </c>
      <c r="AT461" s="76">
        <f>IF(EA_Tabelle!$AI461="Ja",EA_Tabelle!$AN461,IF(EA_Tabelle!$AC461&lt;&gt;0,EA_Tabelle!$AC461,EA_Tabelle!$W461))</f>
        <v>0</v>
      </c>
      <c r="AU461" s="91">
        <f>IF(EA_Tabelle!$AI461="Ja",EA_Tabelle!$AO461,IF(EA_Tabelle!$AF461&lt;&gt;0,EA_Tabelle!$AF461,EA_Tabelle!$X461))</f>
        <v>0</v>
      </c>
    </row>
    <row r="462" spans="1:47" s="81" customFormat="1" ht="25" customHeight="1" x14ac:dyDescent="0.3">
      <c r="A462" s="89" t="str">
        <f t="shared" si="96"/>
        <v>0_442</v>
      </c>
      <c r="B462" s="78">
        <f t="shared" si="97"/>
        <v>0</v>
      </c>
      <c r="C462" s="78">
        <f>IF(EA_Tabelle!$B398="","",COUNTIF($B$20:B461,EA_Tabelle!$B398)+1)</f>
        <v>442</v>
      </c>
      <c r="D462" s="77">
        <f t="shared" si="98"/>
        <v>0</v>
      </c>
      <c r="E462" s="77" t="e">
        <f>INDEX(Lieferanten[L_ID],MATCH(EA_Tabelle!$M462,Lieferanten[Lieferantenbezeichnung],0))</f>
        <v>#N/A</v>
      </c>
      <c r="F462" s="79">
        <f t="shared" si="99"/>
        <v>0</v>
      </c>
      <c r="G462" s="79" t="str">
        <f>IF(EA_Tabelle!$L462="","",(INDEX(BT[Ressort],MATCH(EA_Tabelle!$L462,BT[Bedarfsträger],0))))</f>
        <v/>
      </c>
      <c r="H462" s="80" t="str">
        <f>IF(EA_Tabelle!$L462="","",(INDEX(BT[BT_ID],MATCH(EA_Tabelle!$L462,BT[Bedarfsträger],0))))</f>
        <v/>
      </c>
      <c r="I462" s="82">
        <f t="shared" si="100"/>
        <v>0</v>
      </c>
      <c r="J462" s="82">
        <f t="shared" si="101"/>
        <v>0</v>
      </c>
      <c r="K462" s="83">
        <f t="shared" si="102"/>
        <v>0</v>
      </c>
      <c r="L462" s="44"/>
      <c r="M462" s="46"/>
      <c r="N462" s="208"/>
      <c r="O462" s="44"/>
      <c r="P462" s="43"/>
      <c r="Q462" s="206"/>
      <c r="R462" s="44"/>
      <c r="S462" s="90"/>
      <c r="T462" s="46"/>
      <c r="U462" s="210"/>
      <c r="V462" s="43"/>
      <c r="W462" s="186">
        <f>IFERROR(U462*INDEX(Preisstufen[Netto],MATCH(EA_Tabelle!T462,Preisstufen[Preisstufe],0)),0)</f>
        <v>0</v>
      </c>
      <c r="X462" s="186">
        <f t="shared" si="107"/>
        <v>0</v>
      </c>
      <c r="Y462" s="47"/>
      <c r="Z462" s="211"/>
      <c r="AA462" s="212"/>
      <c r="AB462" s="193">
        <f t="shared" si="103"/>
        <v>0</v>
      </c>
      <c r="AC462" s="211">
        <f t="shared" si="104"/>
        <v>0</v>
      </c>
      <c r="AD462" s="88">
        <v>0.19</v>
      </c>
      <c r="AE462" s="195">
        <f t="shared" si="108"/>
        <v>0</v>
      </c>
      <c r="AF462" s="211">
        <f t="shared" si="109"/>
        <v>0</v>
      </c>
      <c r="AG462" s="50"/>
      <c r="AH462" s="43"/>
      <c r="AI462" s="46"/>
      <c r="AJ462" s="43"/>
      <c r="AK462" s="43"/>
      <c r="AL462" s="46"/>
      <c r="AM462" s="47"/>
      <c r="AN462" s="76">
        <f t="shared" si="105"/>
        <v>0</v>
      </c>
      <c r="AO462" s="76">
        <f t="shared" si="110"/>
        <v>0</v>
      </c>
      <c r="AP462" s="214"/>
      <c r="AQ462" s="76">
        <f t="shared" si="106"/>
        <v>0</v>
      </c>
      <c r="AR462" s="91">
        <f t="shared" si="111"/>
        <v>0</v>
      </c>
      <c r="AS462" s="184">
        <f>IF(EA_Tabelle!$AI462="Ja",EA_Tabelle!$AM462,IF(EA_Tabelle!$Y462&lt;&gt;"",EA_Tabelle!$Y462,EA_Tabelle!$U462))</f>
        <v>0</v>
      </c>
      <c r="AT462" s="76">
        <f>IF(EA_Tabelle!$AI462="Ja",EA_Tabelle!$AN462,IF(EA_Tabelle!$AC462&lt;&gt;0,EA_Tabelle!$AC462,EA_Tabelle!$W462))</f>
        <v>0</v>
      </c>
      <c r="AU462" s="91">
        <f>IF(EA_Tabelle!$AI462="Ja",EA_Tabelle!$AO462,IF(EA_Tabelle!$AF462&lt;&gt;0,EA_Tabelle!$AF462,EA_Tabelle!$X462))</f>
        <v>0</v>
      </c>
    </row>
    <row r="463" spans="1:47" s="81" customFormat="1" ht="25" customHeight="1" x14ac:dyDescent="0.3">
      <c r="A463" s="89" t="str">
        <f t="shared" si="96"/>
        <v>0_443</v>
      </c>
      <c r="B463" s="78">
        <f t="shared" si="97"/>
        <v>0</v>
      </c>
      <c r="C463" s="78">
        <f>IF(EA_Tabelle!$B705="","",COUNTIF($B$20:B462,EA_Tabelle!$B705)+1)</f>
        <v>443</v>
      </c>
      <c r="D463" s="77">
        <f t="shared" si="98"/>
        <v>0</v>
      </c>
      <c r="E463" s="77" t="e">
        <f>INDEX(Lieferanten[L_ID],MATCH(EA_Tabelle!$M463,Lieferanten[Lieferantenbezeichnung],0))</f>
        <v>#N/A</v>
      </c>
      <c r="F463" s="79">
        <f t="shared" si="99"/>
        <v>0</v>
      </c>
      <c r="G463" s="79" t="str">
        <f>IF(EA_Tabelle!$L463="","",(INDEX(BT[Ressort],MATCH(EA_Tabelle!$L463,BT[Bedarfsträger],0))))</f>
        <v/>
      </c>
      <c r="H463" s="80" t="str">
        <f>IF(EA_Tabelle!$L463="","",(INDEX(BT[BT_ID],MATCH(EA_Tabelle!$L463,BT[Bedarfsträger],0))))</f>
        <v/>
      </c>
      <c r="I463" s="82">
        <f t="shared" si="100"/>
        <v>0</v>
      </c>
      <c r="J463" s="82">
        <f t="shared" si="101"/>
        <v>0</v>
      </c>
      <c r="K463" s="83">
        <f t="shared" si="102"/>
        <v>0</v>
      </c>
      <c r="L463" s="44"/>
      <c r="M463" s="46"/>
      <c r="N463" s="208"/>
      <c r="O463" s="44"/>
      <c r="P463" s="43"/>
      <c r="Q463" s="206"/>
      <c r="R463" s="44"/>
      <c r="S463" s="90"/>
      <c r="T463" s="46"/>
      <c r="U463" s="210"/>
      <c r="V463" s="43"/>
      <c r="W463" s="186">
        <f>IFERROR(U463*INDEX(Preisstufen[Netto],MATCH(EA_Tabelle!T463,Preisstufen[Preisstufe],0)),0)</f>
        <v>0</v>
      </c>
      <c r="X463" s="186">
        <f t="shared" si="107"/>
        <v>0</v>
      </c>
      <c r="Y463" s="47"/>
      <c r="Z463" s="211"/>
      <c r="AA463" s="212"/>
      <c r="AB463" s="193">
        <f t="shared" si="103"/>
        <v>0</v>
      </c>
      <c r="AC463" s="211">
        <f t="shared" si="104"/>
        <v>0</v>
      </c>
      <c r="AD463" s="88">
        <v>0.19</v>
      </c>
      <c r="AE463" s="195">
        <f t="shared" si="108"/>
        <v>0</v>
      </c>
      <c r="AF463" s="211">
        <f t="shared" si="109"/>
        <v>0</v>
      </c>
      <c r="AG463" s="50"/>
      <c r="AH463" s="43"/>
      <c r="AI463" s="46"/>
      <c r="AJ463" s="43"/>
      <c r="AK463" s="43"/>
      <c r="AL463" s="46"/>
      <c r="AM463" s="47"/>
      <c r="AN463" s="76">
        <f t="shared" si="105"/>
        <v>0</v>
      </c>
      <c r="AO463" s="76">
        <f t="shared" si="110"/>
        <v>0</v>
      </c>
      <c r="AP463" s="214"/>
      <c r="AQ463" s="76">
        <f t="shared" si="106"/>
        <v>0</v>
      </c>
      <c r="AR463" s="91">
        <f t="shared" si="111"/>
        <v>0</v>
      </c>
      <c r="AS463" s="184">
        <f>IF(EA_Tabelle!$AI463="Ja",EA_Tabelle!$AM463,IF(EA_Tabelle!$Y463&lt;&gt;"",EA_Tabelle!$Y463,EA_Tabelle!$U463))</f>
        <v>0</v>
      </c>
      <c r="AT463" s="76">
        <f>IF(EA_Tabelle!$AI463="Ja",EA_Tabelle!$AN463,IF(EA_Tabelle!$AC463&lt;&gt;0,EA_Tabelle!$AC463,EA_Tabelle!$W463))</f>
        <v>0</v>
      </c>
      <c r="AU463" s="91">
        <f>IF(EA_Tabelle!$AI463="Ja",EA_Tabelle!$AO463,IF(EA_Tabelle!$AF463&lt;&gt;0,EA_Tabelle!$AF463,EA_Tabelle!$X463))</f>
        <v>0</v>
      </c>
    </row>
    <row r="464" spans="1:47" s="81" customFormat="1" ht="25" customHeight="1" x14ac:dyDescent="0.3">
      <c r="A464" s="89" t="str">
        <f t="shared" si="96"/>
        <v>0_444</v>
      </c>
      <c r="B464" s="78">
        <f t="shared" si="97"/>
        <v>0</v>
      </c>
      <c r="C464" s="78">
        <f>IF(EA_Tabelle!$B384="","",COUNTIF($B$20:B463,EA_Tabelle!$B384)+1)</f>
        <v>444</v>
      </c>
      <c r="D464" s="77">
        <f t="shared" si="98"/>
        <v>0</v>
      </c>
      <c r="E464" s="77" t="e">
        <f>INDEX(Lieferanten[L_ID],MATCH(EA_Tabelle!$M464,Lieferanten[Lieferantenbezeichnung],0))</f>
        <v>#N/A</v>
      </c>
      <c r="F464" s="79">
        <f t="shared" si="99"/>
        <v>0</v>
      </c>
      <c r="G464" s="79" t="str">
        <f>IF(EA_Tabelle!$L464="","",(INDEX(BT[Ressort],MATCH(EA_Tabelle!$L464,BT[Bedarfsträger],0))))</f>
        <v/>
      </c>
      <c r="H464" s="80" t="str">
        <f>IF(EA_Tabelle!$L464="","",(INDEX(BT[BT_ID],MATCH(EA_Tabelle!$L464,BT[Bedarfsträger],0))))</f>
        <v/>
      </c>
      <c r="I464" s="82">
        <f t="shared" si="100"/>
        <v>0</v>
      </c>
      <c r="J464" s="82">
        <f t="shared" si="101"/>
        <v>0</v>
      </c>
      <c r="K464" s="83">
        <f t="shared" si="102"/>
        <v>0</v>
      </c>
      <c r="L464" s="44"/>
      <c r="M464" s="46"/>
      <c r="N464" s="208"/>
      <c r="O464" s="44"/>
      <c r="P464" s="43"/>
      <c r="Q464" s="206"/>
      <c r="R464" s="44"/>
      <c r="S464" s="90"/>
      <c r="T464" s="46"/>
      <c r="U464" s="210"/>
      <c r="V464" s="43"/>
      <c r="W464" s="186">
        <f>IFERROR(U464*INDEX(Preisstufen[Netto],MATCH(EA_Tabelle!T464,Preisstufen[Preisstufe],0)),0)</f>
        <v>0</v>
      </c>
      <c r="X464" s="186">
        <f t="shared" si="107"/>
        <v>0</v>
      </c>
      <c r="Y464" s="47"/>
      <c r="Z464" s="211"/>
      <c r="AA464" s="212"/>
      <c r="AB464" s="193">
        <f t="shared" si="103"/>
        <v>0</v>
      </c>
      <c r="AC464" s="211">
        <f t="shared" si="104"/>
        <v>0</v>
      </c>
      <c r="AD464" s="88">
        <v>0.19</v>
      </c>
      <c r="AE464" s="195">
        <f t="shared" si="108"/>
        <v>0</v>
      </c>
      <c r="AF464" s="211">
        <f t="shared" si="109"/>
        <v>0</v>
      </c>
      <c r="AG464" s="50"/>
      <c r="AH464" s="43"/>
      <c r="AI464" s="46"/>
      <c r="AJ464" s="43"/>
      <c r="AK464" s="43"/>
      <c r="AL464" s="46"/>
      <c r="AM464" s="47"/>
      <c r="AN464" s="76">
        <f t="shared" si="105"/>
        <v>0</v>
      </c>
      <c r="AO464" s="76">
        <f t="shared" si="110"/>
        <v>0</v>
      </c>
      <c r="AP464" s="214"/>
      <c r="AQ464" s="76">
        <f t="shared" si="106"/>
        <v>0</v>
      </c>
      <c r="AR464" s="91">
        <f t="shared" si="111"/>
        <v>0</v>
      </c>
      <c r="AS464" s="184">
        <f>IF(EA_Tabelle!$AI464="Ja",EA_Tabelle!$AM464,IF(EA_Tabelle!$Y464&lt;&gt;"",EA_Tabelle!$Y464,EA_Tabelle!$U464))</f>
        <v>0</v>
      </c>
      <c r="AT464" s="76">
        <f>IF(EA_Tabelle!$AI464="Ja",EA_Tabelle!$AN464,IF(EA_Tabelle!$AC464&lt;&gt;0,EA_Tabelle!$AC464,EA_Tabelle!$W464))</f>
        <v>0</v>
      </c>
      <c r="AU464" s="91">
        <f>IF(EA_Tabelle!$AI464="Ja",EA_Tabelle!$AO464,IF(EA_Tabelle!$AF464&lt;&gt;0,EA_Tabelle!$AF464,EA_Tabelle!$X464))</f>
        <v>0</v>
      </c>
    </row>
    <row r="465" spans="1:47" s="81" customFormat="1" ht="25" customHeight="1" x14ac:dyDescent="0.3">
      <c r="A465" s="89" t="str">
        <f t="shared" si="96"/>
        <v>0_445</v>
      </c>
      <c r="B465" s="78">
        <f t="shared" si="97"/>
        <v>0</v>
      </c>
      <c r="C465" s="78">
        <f>IF(EA_Tabelle!$B669="","",COUNTIF($B$20:B464,EA_Tabelle!$B669)+1)</f>
        <v>445</v>
      </c>
      <c r="D465" s="77">
        <f t="shared" si="98"/>
        <v>0</v>
      </c>
      <c r="E465" s="77" t="e">
        <f>INDEX(Lieferanten[L_ID],MATCH(EA_Tabelle!$M465,Lieferanten[Lieferantenbezeichnung],0))</f>
        <v>#N/A</v>
      </c>
      <c r="F465" s="79">
        <f t="shared" si="99"/>
        <v>0</v>
      </c>
      <c r="G465" s="79" t="str">
        <f>IF(EA_Tabelle!$L465="","",(INDEX(BT[Ressort],MATCH(EA_Tabelle!$L465,BT[Bedarfsträger],0))))</f>
        <v/>
      </c>
      <c r="H465" s="80" t="str">
        <f>IF(EA_Tabelle!$L465="","",(INDEX(BT[BT_ID],MATCH(EA_Tabelle!$L465,BT[Bedarfsträger],0))))</f>
        <v/>
      </c>
      <c r="I465" s="82">
        <f t="shared" si="100"/>
        <v>0</v>
      </c>
      <c r="J465" s="82">
        <f t="shared" si="101"/>
        <v>0</v>
      </c>
      <c r="K465" s="83">
        <f t="shared" si="102"/>
        <v>0</v>
      </c>
      <c r="L465" s="44"/>
      <c r="M465" s="46"/>
      <c r="N465" s="208"/>
      <c r="O465" s="44"/>
      <c r="P465" s="43"/>
      <c r="Q465" s="206"/>
      <c r="R465" s="44"/>
      <c r="S465" s="90"/>
      <c r="T465" s="46"/>
      <c r="U465" s="210"/>
      <c r="V465" s="43"/>
      <c r="W465" s="186">
        <f>IFERROR(U465*INDEX(Preisstufen[Netto],MATCH(EA_Tabelle!T465,Preisstufen[Preisstufe],0)),0)</f>
        <v>0</v>
      </c>
      <c r="X465" s="186">
        <f t="shared" si="107"/>
        <v>0</v>
      </c>
      <c r="Y465" s="47"/>
      <c r="Z465" s="211"/>
      <c r="AA465" s="212"/>
      <c r="AB465" s="193">
        <f t="shared" si="103"/>
        <v>0</v>
      </c>
      <c r="AC465" s="211">
        <f t="shared" si="104"/>
        <v>0</v>
      </c>
      <c r="AD465" s="88">
        <v>0.19</v>
      </c>
      <c r="AE465" s="195">
        <f t="shared" si="108"/>
        <v>0</v>
      </c>
      <c r="AF465" s="211">
        <f t="shared" si="109"/>
        <v>0</v>
      </c>
      <c r="AG465" s="50"/>
      <c r="AH465" s="43"/>
      <c r="AI465" s="46"/>
      <c r="AJ465" s="43"/>
      <c r="AK465" s="43"/>
      <c r="AL465" s="46"/>
      <c r="AM465" s="47"/>
      <c r="AN465" s="76">
        <f t="shared" si="105"/>
        <v>0</v>
      </c>
      <c r="AO465" s="76">
        <f t="shared" si="110"/>
        <v>0</v>
      </c>
      <c r="AP465" s="214"/>
      <c r="AQ465" s="76">
        <f t="shared" si="106"/>
        <v>0</v>
      </c>
      <c r="AR465" s="91">
        <f t="shared" si="111"/>
        <v>0</v>
      </c>
      <c r="AS465" s="184">
        <f>IF(EA_Tabelle!$AI465="Ja",EA_Tabelle!$AM465,IF(EA_Tabelle!$Y465&lt;&gt;"",EA_Tabelle!$Y465,EA_Tabelle!$U465))</f>
        <v>0</v>
      </c>
      <c r="AT465" s="76">
        <f>IF(EA_Tabelle!$AI465="Ja",EA_Tabelle!$AN465,IF(EA_Tabelle!$AC465&lt;&gt;0,EA_Tabelle!$AC465,EA_Tabelle!$W465))</f>
        <v>0</v>
      </c>
      <c r="AU465" s="91">
        <f>IF(EA_Tabelle!$AI465="Ja",EA_Tabelle!$AO465,IF(EA_Tabelle!$AF465&lt;&gt;0,EA_Tabelle!$AF465,EA_Tabelle!$X465))</f>
        <v>0</v>
      </c>
    </row>
    <row r="466" spans="1:47" s="81" customFormat="1" ht="25" customHeight="1" x14ac:dyDescent="0.3">
      <c r="A466" s="89" t="str">
        <f t="shared" si="96"/>
        <v>0_446</v>
      </c>
      <c r="B466" s="78">
        <f t="shared" si="97"/>
        <v>0</v>
      </c>
      <c r="C466" s="78">
        <f>IF(EA_Tabelle!$B718="","",COUNTIF($B$20:B465,EA_Tabelle!$B718)+1)</f>
        <v>446</v>
      </c>
      <c r="D466" s="77">
        <f t="shared" si="98"/>
        <v>0</v>
      </c>
      <c r="E466" s="77" t="e">
        <f>INDEX(Lieferanten[L_ID],MATCH(EA_Tabelle!$M466,Lieferanten[Lieferantenbezeichnung],0))</f>
        <v>#N/A</v>
      </c>
      <c r="F466" s="79">
        <f t="shared" si="99"/>
        <v>0</v>
      </c>
      <c r="G466" s="79" t="str">
        <f>IF(EA_Tabelle!$L466="","",(INDEX(BT[Ressort],MATCH(EA_Tabelle!$L466,BT[Bedarfsträger],0))))</f>
        <v/>
      </c>
      <c r="H466" s="80" t="str">
        <f>IF(EA_Tabelle!$L466="","",(INDEX(BT[BT_ID],MATCH(EA_Tabelle!$L466,BT[Bedarfsträger],0))))</f>
        <v/>
      </c>
      <c r="I466" s="82">
        <f t="shared" si="100"/>
        <v>0</v>
      </c>
      <c r="J466" s="82">
        <f t="shared" si="101"/>
        <v>0</v>
      </c>
      <c r="K466" s="83">
        <f t="shared" si="102"/>
        <v>0</v>
      </c>
      <c r="L466" s="44"/>
      <c r="M466" s="46"/>
      <c r="N466" s="208"/>
      <c r="O466" s="44"/>
      <c r="P466" s="43"/>
      <c r="Q466" s="206"/>
      <c r="R466" s="44"/>
      <c r="S466" s="90"/>
      <c r="T466" s="46"/>
      <c r="U466" s="210"/>
      <c r="V466" s="43"/>
      <c r="W466" s="186">
        <f>IFERROR(U466*INDEX(Preisstufen[Netto],MATCH(EA_Tabelle!T466,Preisstufen[Preisstufe],0)),0)</f>
        <v>0</v>
      </c>
      <c r="X466" s="186">
        <f t="shared" si="107"/>
        <v>0</v>
      </c>
      <c r="Y466" s="47"/>
      <c r="Z466" s="211"/>
      <c r="AA466" s="212"/>
      <c r="AB466" s="193">
        <f t="shared" si="103"/>
        <v>0</v>
      </c>
      <c r="AC466" s="211">
        <f t="shared" si="104"/>
        <v>0</v>
      </c>
      <c r="AD466" s="88">
        <v>0.19</v>
      </c>
      <c r="AE466" s="195">
        <f t="shared" si="108"/>
        <v>0</v>
      </c>
      <c r="AF466" s="211">
        <f t="shared" si="109"/>
        <v>0</v>
      </c>
      <c r="AG466" s="50"/>
      <c r="AH466" s="43"/>
      <c r="AI466" s="46"/>
      <c r="AJ466" s="43"/>
      <c r="AK466" s="43"/>
      <c r="AL466" s="46"/>
      <c r="AM466" s="47"/>
      <c r="AN466" s="76">
        <f t="shared" si="105"/>
        <v>0</v>
      </c>
      <c r="AO466" s="76">
        <f t="shared" si="110"/>
        <v>0</v>
      </c>
      <c r="AP466" s="214"/>
      <c r="AQ466" s="76">
        <f t="shared" si="106"/>
        <v>0</v>
      </c>
      <c r="AR466" s="91">
        <f t="shared" si="111"/>
        <v>0</v>
      </c>
      <c r="AS466" s="184">
        <f>IF(EA_Tabelle!$AI466="Ja",EA_Tabelle!$AM466,IF(EA_Tabelle!$Y466&lt;&gt;"",EA_Tabelle!$Y466,EA_Tabelle!$U466))</f>
        <v>0</v>
      </c>
      <c r="AT466" s="76">
        <f>IF(EA_Tabelle!$AI466="Ja",EA_Tabelle!$AN466,IF(EA_Tabelle!$AC466&lt;&gt;0,EA_Tabelle!$AC466,EA_Tabelle!$W466))</f>
        <v>0</v>
      </c>
      <c r="AU466" s="91">
        <f>IF(EA_Tabelle!$AI466="Ja",EA_Tabelle!$AO466,IF(EA_Tabelle!$AF466&lt;&gt;0,EA_Tabelle!$AF466,EA_Tabelle!$X466))</f>
        <v>0</v>
      </c>
    </row>
    <row r="467" spans="1:47" s="81" customFormat="1" ht="25" customHeight="1" x14ac:dyDescent="0.3">
      <c r="A467" s="89" t="str">
        <f t="shared" si="96"/>
        <v>0_447</v>
      </c>
      <c r="B467" s="78">
        <f t="shared" si="97"/>
        <v>0</v>
      </c>
      <c r="C467" s="78">
        <f>IF(EA_Tabelle!$B463="","",COUNTIF($B$20:B466,EA_Tabelle!$B463)+1)</f>
        <v>447</v>
      </c>
      <c r="D467" s="77">
        <f t="shared" si="98"/>
        <v>0</v>
      </c>
      <c r="E467" s="77" t="e">
        <f>INDEX(Lieferanten[L_ID],MATCH(EA_Tabelle!$M467,Lieferanten[Lieferantenbezeichnung],0))</f>
        <v>#N/A</v>
      </c>
      <c r="F467" s="79">
        <f t="shared" si="99"/>
        <v>0</v>
      </c>
      <c r="G467" s="79" t="str">
        <f>IF(EA_Tabelle!$L467="","",(INDEX(BT[Ressort],MATCH(EA_Tabelle!$L467,BT[Bedarfsträger],0))))</f>
        <v/>
      </c>
      <c r="H467" s="80" t="str">
        <f>IF(EA_Tabelle!$L467="","",(INDEX(BT[BT_ID],MATCH(EA_Tabelle!$L467,BT[Bedarfsträger],0))))</f>
        <v/>
      </c>
      <c r="I467" s="82">
        <f t="shared" si="100"/>
        <v>0</v>
      </c>
      <c r="J467" s="82">
        <f t="shared" si="101"/>
        <v>0</v>
      </c>
      <c r="K467" s="83">
        <f t="shared" si="102"/>
        <v>0</v>
      </c>
      <c r="L467" s="44"/>
      <c r="M467" s="46"/>
      <c r="N467" s="208"/>
      <c r="O467" s="44"/>
      <c r="P467" s="43"/>
      <c r="Q467" s="206"/>
      <c r="R467" s="44"/>
      <c r="S467" s="90"/>
      <c r="T467" s="46"/>
      <c r="U467" s="210"/>
      <c r="V467" s="43"/>
      <c r="W467" s="186">
        <f>IFERROR(U467*INDEX(Preisstufen[Netto],MATCH(EA_Tabelle!T467,Preisstufen[Preisstufe],0)),0)</f>
        <v>0</v>
      </c>
      <c r="X467" s="186">
        <f t="shared" si="107"/>
        <v>0</v>
      </c>
      <c r="Y467" s="47"/>
      <c r="Z467" s="211"/>
      <c r="AA467" s="212"/>
      <c r="AB467" s="193">
        <f t="shared" si="103"/>
        <v>0</v>
      </c>
      <c r="AC467" s="211">
        <f t="shared" si="104"/>
        <v>0</v>
      </c>
      <c r="AD467" s="88">
        <v>0.19</v>
      </c>
      <c r="AE467" s="195">
        <f t="shared" si="108"/>
        <v>0</v>
      </c>
      <c r="AF467" s="211">
        <f t="shared" si="109"/>
        <v>0</v>
      </c>
      <c r="AG467" s="50"/>
      <c r="AH467" s="43"/>
      <c r="AI467" s="46"/>
      <c r="AJ467" s="43"/>
      <c r="AK467" s="43"/>
      <c r="AL467" s="46"/>
      <c r="AM467" s="47"/>
      <c r="AN467" s="76">
        <f t="shared" si="105"/>
        <v>0</v>
      </c>
      <c r="AO467" s="76">
        <f t="shared" si="110"/>
        <v>0</v>
      </c>
      <c r="AP467" s="214"/>
      <c r="AQ467" s="76">
        <f t="shared" si="106"/>
        <v>0</v>
      </c>
      <c r="AR467" s="91">
        <f t="shared" si="111"/>
        <v>0</v>
      </c>
      <c r="AS467" s="184">
        <f>IF(EA_Tabelle!$AI467="Ja",EA_Tabelle!$AM467,IF(EA_Tabelle!$Y467&lt;&gt;"",EA_Tabelle!$Y467,EA_Tabelle!$U467))</f>
        <v>0</v>
      </c>
      <c r="AT467" s="76">
        <f>IF(EA_Tabelle!$AI467="Ja",EA_Tabelle!$AN467,IF(EA_Tabelle!$AC467&lt;&gt;0,EA_Tabelle!$AC467,EA_Tabelle!$W467))</f>
        <v>0</v>
      </c>
      <c r="AU467" s="91">
        <f>IF(EA_Tabelle!$AI467="Ja",EA_Tabelle!$AO467,IF(EA_Tabelle!$AF467&lt;&gt;0,EA_Tabelle!$AF467,EA_Tabelle!$X467))</f>
        <v>0</v>
      </c>
    </row>
    <row r="468" spans="1:47" s="81" customFormat="1" ht="25" customHeight="1" x14ac:dyDescent="0.3">
      <c r="A468" s="89" t="str">
        <f t="shared" si="96"/>
        <v>0_448</v>
      </c>
      <c r="B468" s="78">
        <f t="shared" si="97"/>
        <v>0</v>
      </c>
      <c r="C468" s="78">
        <f>IF(EA_Tabelle!$B266="","",COUNTIF($B$20:B467,EA_Tabelle!$B266)+1)</f>
        <v>448</v>
      </c>
      <c r="D468" s="77">
        <f t="shared" si="98"/>
        <v>0</v>
      </c>
      <c r="E468" s="77" t="e">
        <f>INDEX(Lieferanten[L_ID],MATCH(EA_Tabelle!$M468,Lieferanten[Lieferantenbezeichnung],0))</f>
        <v>#N/A</v>
      </c>
      <c r="F468" s="79">
        <f t="shared" si="99"/>
        <v>0</v>
      </c>
      <c r="G468" s="79" t="str">
        <f>IF(EA_Tabelle!$L468="","",(INDEX(BT[Ressort],MATCH(EA_Tabelle!$L468,BT[Bedarfsträger],0))))</f>
        <v/>
      </c>
      <c r="H468" s="80" t="str">
        <f>IF(EA_Tabelle!$L468="","",(INDEX(BT[BT_ID],MATCH(EA_Tabelle!$L468,BT[Bedarfsträger],0))))</f>
        <v/>
      </c>
      <c r="I468" s="82">
        <f t="shared" si="100"/>
        <v>0</v>
      </c>
      <c r="J468" s="82">
        <f t="shared" si="101"/>
        <v>0</v>
      </c>
      <c r="K468" s="83">
        <f t="shared" si="102"/>
        <v>0</v>
      </c>
      <c r="L468" s="44"/>
      <c r="M468" s="46"/>
      <c r="N468" s="208"/>
      <c r="O468" s="44"/>
      <c r="P468" s="43"/>
      <c r="Q468" s="206"/>
      <c r="R468" s="44"/>
      <c r="S468" s="90"/>
      <c r="T468" s="46"/>
      <c r="U468" s="210"/>
      <c r="V468" s="43"/>
      <c r="W468" s="186">
        <f>IFERROR(U468*INDEX(Preisstufen[Netto],MATCH(EA_Tabelle!T468,Preisstufen[Preisstufe],0)),0)</f>
        <v>0</v>
      </c>
      <c r="X468" s="186">
        <f t="shared" si="107"/>
        <v>0</v>
      </c>
      <c r="Y468" s="47"/>
      <c r="Z468" s="211"/>
      <c r="AA468" s="212"/>
      <c r="AB468" s="193">
        <f t="shared" si="103"/>
        <v>0</v>
      </c>
      <c r="AC468" s="211">
        <f t="shared" si="104"/>
        <v>0</v>
      </c>
      <c r="AD468" s="88">
        <v>0.19</v>
      </c>
      <c r="AE468" s="195">
        <f t="shared" si="108"/>
        <v>0</v>
      </c>
      <c r="AF468" s="211">
        <f t="shared" si="109"/>
        <v>0</v>
      </c>
      <c r="AG468" s="50"/>
      <c r="AH468" s="43"/>
      <c r="AI468" s="46"/>
      <c r="AJ468" s="43"/>
      <c r="AK468" s="43"/>
      <c r="AL468" s="46"/>
      <c r="AM468" s="47"/>
      <c r="AN468" s="76">
        <f t="shared" si="105"/>
        <v>0</v>
      </c>
      <c r="AO468" s="76">
        <f t="shared" si="110"/>
        <v>0</v>
      </c>
      <c r="AP468" s="214"/>
      <c r="AQ468" s="76">
        <f t="shared" si="106"/>
        <v>0</v>
      </c>
      <c r="AR468" s="91">
        <f t="shared" si="111"/>
        <v>0</v>
      </c>
      <c r="AS468" s="184">
        <f>IF(EA_Tabelle!$AI468="Ja",EA_Tabelle!$AM468,IF(EA_Tabelle!$Y468&lt;&gt;"",EA_Tabelle!$Y468,EA_Tabelle!$U468))</f>
        <v>0</v>
      </c>
      <c r="AT468" s="76">
        <f>IF(EA_Tabelle!$AI468="Ja",EA_Tabelle!$AN468,IF(EA_Tabelle!$AC468&lt;&gt;0,EA_Tabelle!$AC468,EA_Tabelle!$W468))</f>
        <v>0</v>
      </c>
      <c r="AU468" s="91">
        <f>IF(EA_Tabelle!$AI468="Ja",EA_Tabelle!$AO468,IF(EA_Tabelle!$AF468&lt;&gt;0,EA_Tabelle!$AF468,EA_Tabelle!$X468))</f>
        <v>0</v>
      </c>
    </row>
    <row r="469" spans="1:47" s="81" customFormat="1" ht="25" customHeight="1" x14ac:dyDescent="0.3">
      <c r="A469" s="89" t="str">
        <f t="shared" ref="A469:A532" si="112">IF(B469="","",B469&amp;"_"&amp;C469)</f>
        <v>0_449</v>
      </c>
      <c r="B469" s="78">
        <f t="shared" ref="B469:B532" si="113">$S$8</f>
        <v>0</v>
      </c>
      <c r="C469" s="78">
        <f>IF(EA_Tabelle!$B606="","",COUNTIF($B$20:B468,EA_Tabelle!$B606)+1)</f>
        <v>449</v>
      </c>
      <c r="D469" s="77">
        <f t="shared" ref="D469:D532" si="114">$S$6</f>
        <v>0</v>
      </c>
      <c r="E469" s="77" t="e">
        <f>INDEX(Lieferanten[L_ID],MATCH(EA_Tabelle!$M469,Lieferanten[Lieferantenbezeichnung],0))</f>
        <v>#N/A</v>
      </c>
      <c r="F469" s="79">
        <f t="shared" ref="F469:F532" si="115">$N$6</f>
        <v>0</v>
      </c>
      <c r="G469" s="79" t="str">
        <f>IF(EA_Tabelle!$L469="","",(INDEX(BT[Ressort],MATCH(EA_Tabelle!$L469,BT[Bedarfsträger],0))))</f>
        <v/>
      </c>
      <c r="H469" s="80" t="str">
        <f>IF(EA_Tabelle!$L469="","",(INDEX(BT[BT_ID],MATCH(EA_Tabelle!$L469,BT[Bedarfsträger],0))))</f>
        <v/>
      </c>
      <c r="I469" s="82">
        <f t="shared" ref="I469:I532" si="116">$N$10</f>
        <v>0</v>
      </c>
      <c r="J469" s="82">
        <f t="shared" ref="J469:J532" si="117">$P$10</f>
        <v>0</v>
      </c>
      <c r="K469" s="83">
        <f t="shared" ref="K469:K532" si="118">$S$10</f>
        <v>0</v>
      </c>
      <c r="L469" s="44"/>
      <c r="M469" s="46"/>
      <c r="N469" s="208"/>
      <c r="O469" s="44"/>
      <c r="P469" s="43"/>
      <c r="Q469" s="206"/>
      <c r="R469" s="44"/>
      <c r="S469" s="90"/>
      <c r="T469" s="46"/>
      <c r="U469" s="210"/>
      <c r="V469" s="43"/>
      <c r="W469" s="186">
        <f>IFERROR(U469*INDEX(Preisstufen[Netto],MATCH(EA_Tabelle!T469,Preisstufen[Preisstufe],0)),0)</f>
        <v>0</v>
      </c>
      <c r="X469" s="186">
        <f t="shared" si="107"/>
        <v>0</v>
      </c>
      <c r="Y469" s="47"/>
      <c r="Z469" s="211"/>
      <c r="AA469" s="212"/>
      <c r="AB469" s="193">
        <f t="shared" ref="AB469:AB532" si="119">IFERROR(IF(Vertragstyp="Beratervertrag", W469/U469,Z469*(1-AA469)),0)</f>
        <v>0</v>
      </c>
      <c r="AC469" s="211">
        <f t="shared" ref="AC469:AC532" si="120">IF(Vertragstyp="Beratervertrag", W469,Y469*AB469)</f>
        <v>0</v>
      </c>
      <c r="AD469" s="88">
        <v>0.19</v>
      </c>
      <c r="AE469" s="195">
        <f t="shared" si="108"/>
        <v>0</v>
      </c>
      <c r="AF469" s="211">
        <f t="shared" si="109"/>
        <v>0</v>
      </c>
      <c r="AG469" s="50"/>
      <c r="AH469" s="43"/>
      <c r="AI469" s="46"/>
      <c r="AJ469" s="43"/>
      <c r="AK469" s="43"/>
      <c r="AL469" s="46"/>
      <c r="AM469" s="47"/>
      <c r="AN469" s="76">
        <f t="shared" ref="AN469:AN532" si="121">AM469*AB469</f>
        <v>0</v>
      </c>
      <c r="AO469" s="76">
        <f t="shared" si="110"/>
        <v>0</v>
      </c>
      <c r="AP469" s="214"/>
      <c r="AQ469" s="76">
        <f t="shared" ref="AQ469:AQ532" si="122">AN469*(1-AP469)</f>
        <v>0</v>
      </c>
      <c r="AR469" s="91">
        <f t="shared" si="111"/>
        <v>0</v>
      </c>
      <c r="AS469" s="184">
        <f>IF(EA_Tabelle!$AI469="Ja",EA_Tabelle!$AM469,IF(EA_Tabelle!$Y469&lt;&gt;"",EA_Tabelle!$Y469,EA_Tabelle!$U469))</f>
        <v>0</v>
      </c>
      <c r="AT469" s="76">
        <f>IF(EA_Tabelle!$AI469="Ja",EA_Tabelle!$AN469,IF(EA_Tabelle!$AC469&lt;&gt;0,EA_Tabelle!$AC469,EA_Tabelle!$W469))</f>
        <v>0</v>
      </c>
      <c r="AU469" s="91">
        <f>IF(EA_Tabelle!$AI469="Ja",EA_Tabelle!$AO469,IF(EA_Tabelle!$AF469&lt;&gt;0,EA_Tabelle!$AF469,EA_Tabelle!$X469))</f>
        <v>0</v>
      </c>
    </row>
    <row r="470" spans="1:47" s="81" customFormat="1" ht="25" customHeight="1" x14ac:dyDescent="0.3">
      <c r="A470" s="89" t="str">
        <f t="shared" si="112"/>
        <v>0_450</v>
      </c>
      <c r="B470" s="78">
        <f t="shared" si="113"/>
        <v>0</v>
      </c>
      <c r="C470" s="78">
        <f>IF(EA_Tabelle!$B478="","",COUNTIF($B$20:B469,EA_Tabelle!$B478)+1)</f>
        <v>450</v>
      </c>
      <c r="D470" s="77">
        <f t="shared" si="114"/>
        <v>0</v>
      </c>
      <c r="E470" s="77" t="e">
        <f>INDEX(Lieferanten[L_ID],MATCH(EA_Tabelle!$M470,Lieferanten[Lieferantenbezeichnung],0))</f>
        <v>#N/A</v>
      </c>
      <c r="F470" s="79">
        <f t="shared" si="115"/>
        <v>0</v>
      </c>
      <c r="G470" s="79" t="str">
        <f>IF(EA_Tabelle!$L470="","",(INDEX(BT[Ressort],MATCH(EA_Tabelle!$L470,BT[Bedarfsträger],0))))</f>
        <v/>
      </c>
      <c r="H470" s="80" t="str">
        <f>IF(EA_Tabelle!$L470="","",(INDEX(BT[BT_ID],MATCH(EA_Tabelle!$L470,BT[Bedarfsträger],0))))</f>
        <v/>
      </c>
      <c r="I470" s="82">
        <f t="shared" si="116"/>
        <v>0</v>
      </c>
      <c r="J470" s="82">
        <f t="shared" si="117"/>
        <v>0</v>
      </c>
      <c r="K470" s="83">
        <f t="shared" si="118"/>
        <v>0</v>
      </c>
      <c r="L470" s="44"/>
      <c r="M470" s="46"/>
      <c r="N470" s="208"/>
      <c r="O470" s="44"/>
      <c r="P470" s="43"/>
      <c r="Q470" s="206"/>
      <c r="R470" s="44"/>
      <c r="S470" s="90"/>
      <c r="T470" s="46"/>
      <c r="U470" s="210"/>
      <c r="V470" s="43"/>
      <c r="W470" s="186">
        <f>IFERROR(U470*INDEX(Preisstufen[Netto],MATCH(EA_Tabelle!T470,Preisstufen[Preisstufe],0)),0)</f>
        <v>0</v>
      </c>
      <c r="X470" s="186">
        <f t="shared" ref="X470:X501" si="123">W470*(1+AD470)</f>
        <v>0</v>
      </c>
      <c r="Y470" s="47"/>
      <c r="Z470" s="211"/>
      <c r="AA470" s="212"/>
      <c r="AB470" s="193">
        <f t="shared" si="119"/>
        <v>0</v>
      </c>
      <c r="AC470" s="211">
        <f t="shared" si="120"/>
        <v>0</v>
      </c>
      <c r="AD470" s="88">
        <v>0.19</v>
      </c>
      <c r="AE470" s="195">
        <f t="shared" ref="AE470:AE533" si="124">AB470*(1+AD470)</f>
        <v>0</v>
      </c>
      <c r="AF470" s="211">
        <f t="shared" ref="AF470:AF533" si="125">AC470*(1+AD470)</f>
        <v>0</v>
      </c>
      <c r="AG470" s="50"/>
      <c r="AH470" s="43"/>
      <c r="AI470" s="46"/>
      <c r="AJ470" s="43"/>
      <c r="AK470" s="43"/>
      <c r="AL470" s="46"/>
      <c r="AM470" s="47"/>
      <c r="AN470" s="76">
        <f t="shared" si="121"/>
        <v>0</v>
      </c>
      <c r="AO470" s="76">
        <f t="shared" ref="AO470:AO533" si="126">AN470*(1+AD470)</f>
        <v>0</v>
      </c>
      <c r="AP470" s="214"/>
      <c r="AQ470" s="76">
        <f t="shared" si="122"/>
        <v>0</v>
      </c>
      <c r="AR470" s="91">
        <f t="shared" ref="AR470:AR533" si="127">AQ470*(1+AD470)</f>
        <v>0</v>
      </c>
      <c r="AS470" s="184">
        <f>IF(EA_Tabelle!$AI470="Ja",EA_Tabelle!$AM470,IF(EA_Tabelle!$Y470&lt;&gt;"",EA_Tabelle!$Y470,EA_Tabelle!$U470))</f>
        <v>0</v>
      </c>
      <c r="AT470" s="76">
        <f>IF(EA_Tabelle!$AI470="Ja",EA_Tabelle!$AN470,IF(EA_Tabelle!$AC470&lt;&gt;0,EA_Tabelle!$AC470,EA_Tabelle!$W470))</f>
        <v>0</v>
      </c>
      <c r="AU470" s="91">
        <f>IF(EA_Tabelle!$AI470="Ja",EA_Tabelle!$AO470,IF(EA_Tabelle!$AF470&lt;&gt;0,EA_Tabelle!$AF470,EA_Tabelle!$X470))</f>
        <v>0</v>
      </c>
    </row>
    <row r="471" spans="1:47" s="81" customFormat="1" ht="25" customHeight="1" x14ac:dyDescent="0.3">
      <c r="A471" s="89" t="str">
        <f t="shared" si="112"/>
        <v>0_451</v>
      </c>
      <c r="B471" s="78">
        <f t="shared" si="113"/>
        <v>0</v>
      </c>
      <c r="C471" s="78">
        <f>IF(EA_Tabelle!$B642="","",COUNTIF($B$20:B470,EA_Tabelle!$B642)+1)</f>
        <v>451</v>
      </c>
      <c r="D471" s="77">
        <f t="shared" si="114"/>
        <v>0</v>
      </c>
      <c r="E471" s="77" t="e">
        <f>INDEX(Lieferanten[L_ID],MATCH(EA_Tabelle!$M471,Lieferanten[Lieferantenbezeichnung],0))</f>
        <v>#N/A</v>
      </c>
      <c r="F471" s="79">
        <f t="shared" si="115"/>
        <v>0</v>
      </c>
      <c r="G471" s="79" t="str">
        <f>IF(EA_Tabelle!$L471="","",(INDEX(BT[Ressort],MATCH(EA_Tabelle!$L471,BT[Bedarfsträger],0))))</f>
        <v/>
      </c>
      <c r="H471" s="80" t="str">
        <f>IF(EA_Tabelle!$L471="","",(INDEX(BT[BT_ID],MATCH(EA_Tabelle!$L471,BT[Bedarfsträger],0))))</f>
        <v/>
      </c>
      <c r="I471" s="82">
        <f t="shared" si="116"/>
        <v>0</v>
      </c>
      <c r="J471" s="82">
        <f t="shared" si="117"/>
        <v>0</v>
      </c>
      <c r="K471" s="83">
        <f t="shared" si="118"/>
        <v>0</v>
      </c>
      <c r="L471" s="44"/>
      <c r="M471" s="46"/>
      <c r="N471" s="208"/>
      <c r="O471" s="44"/>
      <c r="P471" s="43"/>
      <c r="Q471" s="206"/>
      <c r="R471" s="44"/>
      <c r="S471" s="90"/>
      <c r="T471" s="46"/>
      <c r="U471" s="210"/>
      <c r="V471" s="43"/>
      <c r="W471" s="186">
        <f>IFERROR(U471*INDEX(Preisstufen[Netto],MATCH(EA_Tabelle!T471,Preisstufen[Preisstufe],0)),0)</f>
        <v>0</v>
      </c>
      <c r="X471" s="186">
        <f t="shared" si="123"/>
        <v>0</v>
      </c>
      <c r="Y471" s="47"/>
      <c r="Z471" s="211"/>
      <c r="AA471" s="212"/>
      <c r="AB471" s="193">
        <f t="shared" si="119"/>
        <v>0</v>
      </c>
      <c r="AC471" s="211">
        <f t="shared" si="120"/>
        <v>0</v>
      </c>
      <c r="AD471" s="88">
        <v>0.19</v>
      </c>
      <c r="AE471" s="195">
        <f t="shared" si="124"/>
        <v>0</v>
      </c>
      <c r="AF471" s="211">
        <f t="shared" si="125"/>
        <v>0</v>
      </c>
      <c r="AG471" s="50"/>
      <c r="AH471" s="43"/>
      <c r="AI471" s="46"/>
      <c r="AJ471" s="43"/>
      <c r="AK471" s="43"/>
      <c r="AL471" s="46"/>
      <c r="AM471" s="47"/>
      <c r="AN471" s="76">
        <f t="shared" si="121"/>
        <v>0</v>
      </c>
      <c r="AO471" s="76">
        <f t="shared" si="126"/>
        <v>0</v>
      </c>
      <c r="AP471" s="214"/>
      <c r="AQ471" s="76">
        <f t="shared" si="122"/>
        <v>0</v>
      </c>
      <c r="AR471" s="91">
        <f t="shared" si="127"/>
        <v>0</v>
      </c>
      <c r="AS471" s="184">
        <f>IF(EA_Tabelle!$AI471="Ja",EA_Tabelle!$AM471,IF(EA_Tabelle!$Y471&lt;&gt;"",EA_Tabelle!$Y471,EA_Tabelle!$U471))</f>
        <v>0</v>
      </c>
      <c r="AT471" s="76">
        <f>IF(EA_Tabelle!$AI471="Ja",EA_Tabelle!$AN471,IF(EA_Tabelle!$AC471&lt;&gt;0,EA_Tabelle!$AC471,EA_Tabelle!$W471))</f>
        <v>0</v>
      </c>
      <c r="AU471" s="91">
        <f>IF(EA_Tabelle!$AI471="Ja",EA_Tabelle!$AO471,IF(EA_Tabelle!$AF471&lt;&gt;0,EA_Tabelle!$AF471,EA_Tabelle!$X471))</f>
        <v>0</v>
      </c>
    </row>
    <row r="472" spans="1:47" s="81" customFormat="1" ht="25" customHeight="1" x14ac:dyDescent="0.3">
      <c r="A472" s="89" t="str">
        <f t="shared" si="112"/>
        <v>0_452</v>
      </c>
      <c r="B472" s="78">
        <f t="shared" si="113"/>
        <v>0</v>
      </c>
      <c r="C472" s="78">
        <f>IF(EA_Tabelle!$B615="","",COUNTIF($B$20:B471,EA_Tabelle!$B615)+1)</f>
        <v>452</v>
      </c>
      <c r="D472" s="77">
        <f t="shared" si="114"/>
        <v>0</v>
      </c>
      <c r="E472" s="77" t="e">
        <f>INDEX(Lieferanten[L_ID],MATCH(EA_Tabelle!$M472,Lieferanten[Lieferantenbezeichnung],0))</f>
        <v>#N/A</v>
      </c>
      <c r="F472" s="79">
        <f t="shared" si="115"/>
        <v>0</v>
      </c>
      <c r="G472" s="79" t="str">
        <f>IF(EA_Tabelle!$L472="","",(INDEX(BT[Ressort],MATCH(EA_Tabelle!$L472,BT[Bedarfsträger],0))))</f>
        <v/>
      </c>
      <c r="H472" s="80" t="str">
        <f>IF(EA_Tabelle!$L472="","",(INDEX(BT[BT_ID],MATCH(EA_Tabelle!$L472,BT[Bedarfsträger],0))))</f>
        <v/>
      </c>
      <c r="I472" s="82">
        <f t="shared" si="116"/>
        <v>0</v>
      </c>
      <c r="J472" s="82">
        <f t="shared" si="117"/>
        <v>0</v>
      </c>
      <c r="K472" s="83">
        <f t="shared" si="118"/>
        <v>0</v>
      </c>
      <c r="L472" s="44"/>
      <c r="M472" s="46"/>
      <c r="N472" s="208"/>
      <c r="O472" s="44"/>
      <c r="P472" s="43"/>
      <c r="Q472" s="206"/>
      <c r="R472" s="44"/>
      <c r="S472" s="90"/>
      <c r="T472" s="46"/>
      <c r="U472" s="210"/>
      <c r="V472" s="43"/>
      <c r="W472" s="186">
        <f>IFERROR(U472*INDEX(Preisstufen[Netto],MATCH(EA_Tabelle!T472,Preisstufen[Preisstufe],0)),0)</f>
        <v>0</v>
      </c>
      <c r="X472" s="186">
        <f t="shared" si="123"/>
        <v>0</v>
      </c>
      <c r="Y472" s="47"/>
      <c r="Z472" s="211"/>
      <c r="AA472" s="212"/>
      <c r="AB472" s="193">
        <f t="shared" si="119"/>
        <v>0</v>
      </c>
      <c r="AC472" s="211">
        <f t="shared" si="120"/>
        <v>0</v>
      </c>
      <c r="AD472" s="88">
        <v>0.19</v>
      </c>
      <c r="AE472" s="195">
        <f t="shared" si="124"/>
        <v>0</v>
      </c>
      <c r="AF472" s="211">
        <f t="shared" si="125"/>
        <v>0</v>
      </c>
      <c r="AG472" s="50"/>
      <c r="AH472" s="43"/>
      <c r="AI472" s="46"/>
      <c r="AJ472" s="43"/>
      <c r="AK472" s="43"/>
      <c r="AL472" s="46"/>
      <c r="AM472" s="47"/>
      <c r="AN472" s="76">
        <f t="shared" si="121"/>
        <v>0</v>
      </c>
      <c r="AO472" s="76">
        <f t="shared" si="126"/>
        <v>0</v>
      </c>
      <c r="AP472" s="214"/>
      <c r="AQ472" s="76">
        <f t="shared" si="122"/>
        <v>0</v>
      </c>
      <c r="AR472" s="91">
        <f t="shared" si="127"/>
        <v>0</v>
      </c>
      <c r="AS472" s="184">
        <f>IF(EA_Tabelle!$AI472="Ja",EA_Tabelle!$AM472,IF(EA_Tabelle!$Y472&lt;&gt;"",EA_Tabelle!$Y472,EA_Tabelle!$U472))</f>
        <v>0</v>
      </c>
      <c r="AT472" s="76">
        <f>IF(EA_Tabelle!$AI472="Ja",EA_Tabelle!$AN472,IF(EA_Tabelle!$AC472&lt;&gt;0,EA_Tabelle!$AC472,EA_Tabelle!$W472))</f>
        <v>0</v>
      </c>
      <c r="AU472" s="91">
        <f>IF(EA_Tabelle!$AI472="Ja",EA_Tabelle!$AO472,IF(EA_Tabelle!$AF472&lt;&gt;0,EA_Tabelle!$AF472,EA_Tabelle!$X472))</f>
        <v>0</v>
      </c>
    </row>
    <row r="473" spans="1:47" s="81" customFormat="1" ht="25" customHeight="1" x14ac:dyDescent="0.3">
      <c r="A473" s="89" t="str">
        <f t="shared" si="112"/>
        <v>0_453</v>
      </c>
      <c r="B473" s="78">
        <f t="shared" si="113"/>
        <v>0</v>
      </c>
      <c r="C473" s="78">
        <f>IF(EA_Tabelle!$B294="","",COUNTIF($B$20:B472,EA_Tabelle!$B294)+1)</f>
        <v>453</v>
      </c>
      <c r="D473" s="77">
        <f t="shared" si="114"/>
        <v>0</v>
      </c>
      <c r="E473" s="77" t="e">
        <f>INDEX(Lieferanten[L_ID],MATCH(EA_Tabelle!$M473,Lieferanten[Lieferantenbezeichnung],0))</f>
        <v>#N/A</v>
      </c>
      <c r="F473" s="79">
        <f t="shared" si="115"/>
        <v>0</v>
      </c>
      <c r="G473" s="79" t="str">
        <f>IF(EA_Tabelle!$L473="","",(INDEX(BT[Ressort],MATCH(EA_Tabelle!$L473,BT[Bedarfsträger],0))))</f>
        <v/>
      </c>
      <c r="H473" s="80" t="str">
        <f>IF(EA_Tabelle!$L473="","",(INDEX(BT[BT_ID],MATCH(EA_Tabelle!$L473,BT[Bedarfsträger],0))))</f>
        <v/>
      </c>
      <c r="I473" s="82">
        <f t="shared" si="116"/>
        <v>0</v>
      </c>
      <c r="J473" s="82">
        <f t="shared" si="117"/>
        <v>0</v>
      </c>
      <c r="K473" s="83">
        <f t="shared" si="118"/>
        <v>0</v>
      </c>
      <c r="L473" s="44"/>
      <c r="M473" s="46"/>
      <c r="N473" s="208"/>
      <c r="O473" s="44"/>
      <c r="P473" s="43"/>
      <c r="Q473" s="206"/>
      <c r="R473" s="44"/>
      <c r="S473" s="90"/>
      <c r="T473" s="46"/>
      <c r="U473" s="210"/>
      <c r="V473" s="43"/>
      <c r="W473" s="186">
        <f>IFERROR(U473*INDEX(Preisstufen[Netto],MATCH(EA_Tabelle!T473,Preisstufen[Preisstufe],0)),0)</f>
        <v>0</v>
      </c>
      <c r="X473" s="186">
        <f t="shared" si="123"/>
        <v>0</v>
      </c>
      <c r="Y473" s="47"/>
      <c r="Z473" s="211"/>
      <c r="AA473" s="212"/>
      <c r="AB473" s="193">
        <f t="shared" si="119"/>
        <v>0</v>
      </c>
      <c r="AC473" s="211">
        <f t="shared" si="120"/>
        <v>0</v>
      </c>
      <c r="AD473" s="88">
        <v>0.19</v>
      </c>
      <c r="AE473" s="195">
        <f t="shared" si="124"/>
        <v>0</v>
      </c>
      <c r="AF473" s="211">
        <f t="shared" si="125"/>
        <v>0</v>
      </c>
      <c r="AG473" s="50"/>
      <c r="AH473" s="43"/>
      <c r="AI473" s="46"/>
      <c r="AJ473" s="43"/>
      <c r="AK473" s="43"/>
      <c r="AL473" s="46"/>
      <c r="AM473" s="47"/>
      <c r="AN473" s="76">
        <f t="shared" si="121"/>
        <v>0</v>
      </c>
      <c r="AO473" s="76">
        <f t="shared" si="126"/>
        <v>0</v>
      </c>
      <c r="AP473" s="214"/>
      <c r="AQ473" s="76">
        <f t="shared" si="122"/>
        <v>0</v>
      </c>
      <c r="AR473" s="91">
        <f t="shared" si="127"/>
        <v>0</v>
      </c>
      <c r="AS473" s="184">
        <f>IF(EA_Tabelle!$AI473="Ja",EA_Tabelle!$AM473,IF(EA_Tabelle!$Y473&lt;&gt;"",EA_Tabelle!$Y473,EA_Tabelle!$U473))</f>
        <v>0</v>
      </c>
      <c r="AT473" s="76">
        <f>IF(EA_Tabelle!$AI473="Ja",EA_Tabelle!$AN473,IF(EA_Tabelle!$AC473&lt;&gt;0,EA_Tabelle!$AC473,EA_Tabelle!$W473))</f>
        <v>0</v>
      </c>
      <c r="AU473" s="91">
        <f>IF(EA_Tabelle!$AI473="Ja",EA_Tabelle!$AO473,IF(EA_Tabelle!$AF473&lt;&gt;0,EA_Tabelle!$AF473,EA_Tabelle!$X473))</f>
        <v>0</v>
      </c>
    </row>
    <row r="474" spans="1:47" s="81" customFormat="1" ht="25" customHeight="1" x14ac:dyDescent="0.3">
      <c r="A474" s="89" t="str">
        <f t="shared" si="112"/>
        <v>0_454</v>
      </c>
      <c r="B474" s="78">
        <f t="shared" si="113"/>
        <v>0</v>
      </c>
      <c r="C474" s="78">
        <f>IF(EA_Tabelle!$B31="","",COUNTIF($B$20:B473,EA_Tabelle!$B31)+1)</f>
        <v>454</v>
      </c>
      <c r="D474" s="77">
        <f t="shared" si="114"/>
        <v>0</v>
      </c>
      <c r="E474" s="77" t="e">
        <f>INDEX(Lieferanten[L_ID],MATCH(EA_Tabelle!$M474,Lieferanten[Lieferantenbezeichnung],0))</f>
        <v>#N/A</v>
      </c>
      <c r="F474" s="79">
        <f t="shared" si="115"/>
        <v>0</v>
      </c>
      <c r="G474" s="79" t="str">
        <f>IF(EA_Tabelle!$L474="","",(INDEX(BT[Ressort],MATCH(EA_Tabelle!$L474,BT[Bedarfsträger],0))))</f>
        <v/>
      </c>
      <c r="H474" s="80" t="str">
        <f>IF(EA_Tabelle!$L474="","",(INDEX(BT[BT_ID],MATCH(EA_Tabelle!$L474,BT[Bedarfsträger],0))))</f>
        <v/>
      </c>
      <c r="I474" s="82">
        <f t="shared" si="116"/>
        <v>0</v>
      </c>
      <c r="J474" s="82">
        <f t="shared" si="117"/>
        <v>0</v>
      </c>
      <c r="K474" s="83">
        <f t="shared" si="118"/>
        <v>0</v>
      </c>
      <c r="L474" s="44"/>
      <c r="M474" s="46"/>
      <c r="N474" s="208"/>
      <c r="O474" s="44"/>
      <c r="P474" s="43"/>
      <c r="Q474" s="206"/>
      <c r="R474" s="44"/>
      <c r="S474" s="90"/>
      <c r="T474" s="46"/>
      <c r="U474" s="210"/>
      <c r="V474" s="43"/>
      <c r="W474" s="186">
        <f>IFERROR(U474*INDEX(Preisstufen[Netto],MATCH(EA_Tabelle!T474,Preisstufen[Preisstufe],0)),0)</f>
        <v>0</v>
      </c>
      <c r="X474" s="186">
        <f t="shared" si="123"/>
        <v>0</v>
      </c>
      <c r="Y474" s="47"/>
      <c r="Z474" s="211"/>
      <c r="AA474" s="212"/>
      <c r="AB474" s="193">
        <f t="shared" si="119"/>
        <v>0</v>
      </c>
      <c r="AC474" s="211">
        <f t="shared" si="120"/>
        <v>0</v>
      </c>
      <c r="AD474" s="88">
        <v>0.19</v>
      </c>
      <c r="AE474" s="195">
        <f t="shared" si="124"/>
        <v>0</v>
      </c>
      <c r="AF474" s="211">
        <f t="shared" si="125"/>
        <v>0</v>
      </c>
      <c r="AG474" s="50"/>
      <c r="AH474" s="43"/>
      <c r="AI474" s="46"/>
      <c r="AJ474" s="43"/>
      <c r="AK474" s="43"/>
      <c r="AL474" s="46"/>
      <c r="AM474" s="47"/>
      <c r="AN474" s="76">
        <f t="shared" si="121"/>
        <v>0</v>
      </c>
      <c r="AO474" s="76">
        <f t="shared" si="126"/>
        <v>0</v>
      </c>
      <c r="AP474" s="214"/>
      <c r="AQ474" s="76">
        <f t="shared" si="122"/>
        <v>0</v>
      </c>
      <c r="AR474" s="91">
        <f t="shared" si="127"/>
        <v>0</v>
      </c>
      <c r="AS474" s="184">
        <f>IF(EA_Tabelle!$AI474="Ja",EA_Tabelle!$AM474,IF(EA_Tabelle!$Y474&lt;&gt;"",EA_Tabelle!$Y474,EA_Tabelle!$U474))</f>
        <v>0</v>
      </c>
      <c r="AT474" s="76">
        <f>IF(EA_Tabelle!$AI474="Ja",EA_Tabelle!$AN474,IF(EA_Tabelle!$AC474&lt;&gt;0,EA_Tabelle!$AC474,EA_Tabelle!$W474))</f>
        <v>0</v>
      </c>
      <c r="AU474" s="91">
        <f>IF(EA_Tabelle!$AI474="Ja",EA_Tabelle!$AO474,IF(EA_Tabelle!$AF474&lt;&gt;0,EA_Tabelle!$AF474,EA_Tabelle!$X474))</f>
        <v>0</v>
      </c>
    </row>
    <row r="475" spans="1:47" s="81" customFormat="1" ht="25" customHeight="1" x14ac:dyDescent="0.3">
      <c r="A475" s="89" t="str">
        <f t="shared" si="112"/>
        <v>0_455</v>
      </c>
      <c r="B475" s="78">
        <f t="shared" si="113"/>
        <v>0</v>
      </c>
      <c r="C475" s="78">
        <f>IF(EA_Tabelle!$B457="","",COUNTIF($B$20:B474,EA_Tabelle!$B457)+1)</f>
        <v>455</v>
      </c>
      <c r="D475" s="77">
        <f t="shared" si="114"/>
        <v>0</v>
      </c>
      <c r="E475" s="77" t="e">
        <f>INDEX(Lieferanten[L_ID],MATCH(EA_Tabelle!$M475,Lieferanten[Lieferantenbezeichnung],0))</f>
        <v>#N/A</v>
      </c>
      <c r="F475" s="79">
        <f t="shared" si="115"/>
        <v>0</v>
      </c>
      <c r="G475" s="79" t="str">
        <f>IF(EA_Tabelle!$L475="","",(INDEX(BT[Ressort],MATCH(EA_Tabelle!$L475,BT[Bedarfsträger],0))))</f>
        <v/>
      </c>
      <c r="H475" s="80" t="str">
        <f>IF(EA_Tabelle!$L475="","",(INDEX(BT[BT_ID],MATCH(EA_Tabelle!$L475,BT[Bedarfsträger],0))))</f>
        <v/>
      </c>
      <c r="I475" s="82">
        <f t="shared" si="116"/>
        <v>0</v>
      </c>
      <c r="J475" s="82">
        <f t="shared" si="117"/>
        <v>0</v>
      </c>
      <c r="K475" s="83">
        <f t="shared" si="118"/>
        <v>0</v>
      </c>
      <c r="L475" s="44"/>
      <c r="M475" s="46"/>
      <c r="N475" s="208"/>
      <c r="O475" s="44"/>
      <c r="P475" s="43"/>
      <c r="Q475" s="206"/>
      <c r="R475" s="44"/>
      <c r="S475" s="90"/>
      <c r="T475" s="46"/>
      <c r="U475" s="210"/>
      <c r="V475" s="43"/>
      <c r="W475" s="186">
        <f>IFERROR(U475*INDEX(Preisstufen[Netto],MATCH(EA_Tabelle!T475,Preisstufen[Preisstufe],0)),0)</f>
        <v>0</v>
      </c>
      <c r="X475" s="186">
        <f t="shared" si="123"/>
        <v>0</v>
      </c>
      <c r="Y475" s="47"/>
      <c r="Z475" s="211"/>
      <c r="AA475" s="212"/>
      <c r="AB475" s="193">
        <f t="shared" si="119"/>
        <v>0</v>
      </c>
      <c r="AC475" s="211">
        <f t="shared" si="120"/>
        <v>0</v>
      </c>
      <c r="AD475" s="88">
        <v>0.19</v>
      </c>
      <c r="AE475" s="195">
        <f t="shared" si="124"/>
        <v>0</v>
      </c>
      <c r="AF475" s="211">
        <f t="shared" si="125"/>
        <v>0</v>
      </c>
      <c r="AG475" s="50"/>
      <c r="AH475" s="43"/>
      <c r="AI475" s="46"/>
      <c r="AJ475" s="43"/>
      <c r="AK475" s="43"/>
      <c r="AL475" s="46"/>
      <c r="AM475" s="47"/>
      <c r="AN475" s="76">
        <f t="shared" si="121"/>
        <v>0</v>
      </c>
      <c r="AO475" s="76">
        <f t="shared" si="126"/>
        <v>0</v>
      </c>
      <c r="AP475" s="214"/>
      <c r="AQ475" s="76">
        <f t="shared" si="122"/>
        <v>0</v>
      </c>
      <c r="AR475" s="91">
        <f t="shared" si="127"/>
        <v>0</v>
      </c>
      <c r="AS475" s="184">
        <f>IF(EA_Tabelle!$AI475="Ja",EA_Tabelle!$AM475,IF(EA_Tabelle!$Y475&lt;&gt;"",EA_Tabelle!$Y475,EA_Tabelle!$U475))</f>
        <v>0</v>
      </c>
      <c r="AT475" s="76">
        <f>IF(EA_Tabelle!$AI475="Ja",EA_Tabelle!$AN475,IF(EA_Tabelle!$AC475&lt;&gt;0,EA_Tabelle!$AC475,EA_Tabelle!$W475))</f>
        <v>0</v>
      </c>
      <c r="AU475" s="91">
        <f>IF(EA_Tabelle!$AI475="Ja",EA_Tabelle!$AO475,IF(EA_Tabelle!$AF475&lt;&gt;0,EA_Tabelle!$AF475,EA_Tabelle!$X475))</f>
        <v>0</v>
      </c>
    </row>
    <row r="476" spans="1:47" s="81" customFormat="1" ht="25" customHeight="1" x14ac:dyDescent="0.3">
      <c r="A476" s="89" t="str">
        <f t="shared" si="112"/>
        <v>0_456</v>
      </c>
      <c r="B476" s="78">
        <f t="shared" si="113"/>
        <v>0</v>
      </c>
      <c r="C476" s="78">
        <f>IF(EA_Tabelle!$B485="","",COUNTIF($B$20:B475,EA_Tabelle!$B485)+1)</f>
        <v>456</v>
      </c>
      <c r="D476" s="77">
        <f t="shared" si="114"/>
        <v>0</v>
      </c>
      <c r="E476" s="77" t="e">
        <f>INDEX(Lieferanten[L_ID],MATCH(EA_Tabelle!$M476,Lieferanten[Lieferantenbezeichnung],0))</f>
        <v>#N/A</v>
      </c>
      <c r="F476" s="79">
        <f t="shared" si="115"/>
        <v>0</v>
      </c>
      <c r="G476" s="79" t="str">
        <f>IF(EA_Tabelle!$L476="","",(INDEX(BT[Ressort],MATCH(EA_Tabelle!$L476,BT[Bedarfsträger],0))))</f>
        <v/>
      </c>
      <c r="H476" s="80" t="str">
        <f>IF(EA_Tabelle!$L476="","",(INDEX(BT[BT_ID],MATCH(EA_Tabelle!$L476,BT[Bedarfsträger],0))))</f>
        <v/>
      </c>
      <c r="I476" s="82">
        <f t="shared" si="116"/>
        <v>0</v>
      </c>
      <c r="J476" s="82">
        <f t="shared" si="117"/>
        <v>0</v>
      </c>
      <c r="K476" s="83">
        <f t="shared" si="118"/>
        <v>0</v>
      </c>
      <c r="L476" s="44"/>
      <c r="M476" s="46"/>
      <c r="N476" s="208"/>
      <c r="O476" s="44"/>
      <c r="P476" s="43"/>
      <c r="Q476" s="206"/>
      <c r="R476" s="44"/>
      <c r="S476" s="90"/>
      <c r="T476" s="46"/>
      <c r="U476" s="210"/>
      <c r="V476" s="43"/>
      <c r="W476" s="186">
        <f>IFERROR(U476*INDEX(Preisstufen[Netto],MATCH(EA_Tabelle!T476,Preisstufen[Preisstufe],0)),0)</f>
        <v>0</v>
      </c>
      <c r="X476" s="186">
        <f t="shared" si="123"/>
        <v>0</v>
      </c>
      <c r="Y476" s="47"/>
      <c r="Z476" s="211"/>
      <c r="AA476" s="212"/>
      <c r="AB476" s="193">
        <f t="shared" si="119"/>
        <v>0</v>
      </c>
      <c r="AC476" s="211">
        <f t="shared" si="120"/>
        <v>0</v>
      </c>
      <c r="AD476" s="88">
        <v>0.19</v>
      </c>
      <c r="AE476" s="195">
        <f t="shared" si="124"/>
        <v>0</v>
      </c>
      <c r="AF476" s="211">
        <f t="shared" si="125"/>
        <v>0</v>
      </c>
      <c r="AG476" s="50"/>
      <c r="AH476" s="43"/>
      <c r="AI476" s="46"/>
      <c r="AJ476" s="43"/>
      <c r="AK476" s="43"/>
      <c r="AL476" s="46"/>
      <c r="AM476" s="47"/>
      <c r="AN476" s="76">
        <f t="shared" si="121"/>
        <v>0</v>
      </c>
      <c r="AO476" s="76">
        <f t="shared" si="126"/>
        <v>0</v>
      </c>
      <c r="AP476" s="214"/>
      <c r="AQ476" s="76">
        <f t="shared" si="122"/>
        <v>0</v>
      </c>
      <c r="AR476" s="91">
        <f t="shared" si="127"/>
        <v>0</v>
      </c>
      <c r="AS476" s="184">
        <f>IF(EA_Tabelle!$AI476="Ja",EA_Tabelle!$AM476,IF(EA_Tabelle!$Y476&lt;&gt;"",EA_Tabelle!$Y476,EA_Tabelle!$U476))</f>
        <v>0</v>
      </c>
      <c r="AT476" s="76">
        <f>IF(EA_Tabelle!$AI476="Ja",EA_Tabelle!$AN476,IF(EA_Tabelle!$AC476&lt;&gt;0,EA_Tabelle!$AC476,EA_Tabelle!$W476))</f>
        <v>0</v>
      </c>
      <c r="AU476" s="91">
        <f>IF(EA_Tabelle!$AI476="Ja",EA_Tabelle!$AO476,IF(EA_Tabelle!$AF476&lt;&gt;0,EA_Tabelle!$AF476,EA_Tabelle!$X476))</f>
        <v>0</v>
      </c>
    </row>
    <row r="477" spans="1:47" s="81" customFormat="1" ht="25" customHeight="1" x14ac:dyDescent="0.3">
      <c r="A477" s="89" t="str">
        <f t="shared" si="112"/>
        <v>0_457</v>
      </c>
      <c r="B477" s="78">
        <f t="shared" si="113"/>
        <v>0</v>
      </c>
      <c r="C477" s="78">
        <f>IF(EA_Tabelle!$B277="","",COUNTIF($B$20:B476,EA_Tabelle!$B277)+1)</f>
        <v>457</v>
      </c>
      <c r="D477" s="77">
        <f t="shared" si="114"/>
        <v>0</v>
      </c>
      <c r="E477" s="77" t="e">
        <f>INDEX(Lieferanten[L_ID],MATCH(EA_Tabelle!$M477,Lieferanten[Lieferantenbezeichnung],0))</f>
        <v>#N/A</v>
      </c>
      <c r="F477" s="79">
        <f t="shared" si="115"/>
        <v>0</v>
      </c>
      <c r="G477" s="79" t="str">
        <f>IF(EA_Tabelle!$L477="","",(INDEX(BT[Ressort],MATCH(EA_Tabelle!$L477,BT[Bedarfsträger],0))))</f>
        <v/>
      </c>
      <c r="H477" s="80" t="str">
        <f>IF(EA_Tabelle!$L477="","",(INDEX(BT[BT_ID],MATCH(EA_Tabelle!$L477,BT[Bedarfsträger],0))))</f>
        <v/>
      </c>
      <c r="I477" s="82">
        <f t="shared" si="116"/>
        <v>0</v>
      </c>
      <c r="J477" s="82">
        <f t="shared" si="117"/>
        <v>0</v>
      </c>
      <c r="K477" s="83">
        <f t="shared" si="118"/>
        <v>0</v>
      </c>
      <c r="L477" s="44"/>
      <c r="M477" s="46"/>
      <c r="N477" s="208"/>
      <c r="O477" s="44"/>
      <c r="P477" s="43"/>
      <c r="Q477" s="206"/>
      <c r="R477" s="44"/>
      <c r="S477" s="90"/>
      <c r="T477" s="46"/>
      <c r="U477" s="210"/>
      <c r="V477" s="43"/>
      <c r="W477" s="186">
        <f>IFERROR(U477*INDEX(Preisstufen[Netto],MATCH(EA_Tabelle!T477,Preisstufen[Preisstufe],0)),0)</f>
        <v>0</v>
      </c>
      <c r="X477" s="186">
        <f t="shared" si="123"/>
        <v>0</v>
      </c>
      <c r="Y477" s="47"/>
      <c r="Z477" s="211"/>
      <c r="AA477" s="212"/>
      <c r="AB477" s="193">
        <f t="shared" si="119"/>
        <v>0</v>
      </c>
      <c r="AC477" s="211">
        <f t="shared" si="120"/>
        <v>0</v>
      </c>
      <c r="AD477" s="88">
        <v>0.19</v>
      </c>
      <c r="AE477" s="195">
        <f t="shared" si="124"/>
        <v>0</v>
      </c>
      <c r="AF477" s="211">
        <f t="shared" si="125"/>
        <v>0</v>
      </c>
      <c r="AG477" s="50"/>
      <c r="AH477" s="43"/>
      <c r="AI477" s="46"/>
      <c r="AJ477" s="43"/>
      <c r="AK477" s="43"/>
      <c r="AL477" s="46"/>
      <c r="AM477" s="47"/>
      <c r="AN477" s="76">
        <f t="shared" si="121"/>
        <v>0</v>
      </c>
      <c r="AO477" s="76">
        <f t="shared" si="126"/>
        <v>0</v>
      </c>
      <c r="AP477" s="214"/>
      <c r="AQ477" s="76">
        <f t="shared" si="122"/>
        <v>0</v>
      </c>
      <c r="AR477" s="91">
        <f t="shared" si="127"/>
        <v>0</v>
      </c>
      <c r="AS477" s="184">
        <f>IF(EA_Tabelle!$AI477="Ja",EA_Tabelle!$AM477,IF(EA_Tabelle!$Y477&lt;&gt;"",EA_Tabelle!$Y477,EA_Tabelle!$U477))</f>
        <v>0</v>
      </c>
      <c r="AT477" s="76">
        <f>IF(EA_Tabelle!$AI477="Ja",EA_Tabelle!$AN477,IF(EA_Tabelle!$AC477&lt;&gt;0,EA_Tabelle!$AC477,EA_Tabelle!$W477))</f>
        <v>0</v>
      </c>
      <c r="AU477" s="91">
        <f>IF(EA_Tabelle!$AI477="Ja",EA_Tabelle!$AO477,IF(EA_Tabelle!$AF477&lt;&gt;0,EA_Tabelle!$AF477,EA_Tabelle!$X477))</f>
        <v>0</v>
      </c>
    </row>
    <row r="478" spans="1:47" s="81" customFormat="1" ht="25" customHeight="1" x14ac:dyDescent="0.3">
      <c r="A478" s="89" t="str">
        <f t="shared" si="112"/>
        <v>0_458</v>
      </c>
      <c r="B478" s="78">
        <f t="shared" si="113"/>
        <v>0</v>
      </c>
      <c r="C478" s="78">
        <f>IF(EA_Tabelle!$B562="","",COUNTIF($B$20:B477,EA_Tabelle!$B562)+1)</f>
        <v>458</v>
      </c>
      <c r="D478" s="77">
        <f t="shared" si="114"/>
        <v>0</v>
      </c>
      <c r="E478" s="77" t="e">
        <f>INDEX(Lieferanten[L_ID],MATCH(EA_Tabelle!$M478,Lieferanten[Lieferantenbezeichnung],0))</f>
        <v>#N/A</v>
      </c>
      <c r="F478" s="79">
        <f t="shared" si="115"/>
        <v>0</v>
      </c>
      <c r="G478" s="79" t="str">
        <f>IF(EA_Tabelle!$L478="","",(INDEX(BT[Ressort],MATCH(EA_Tabelle!$L478,BT[Bedarfsträger],0))))</f>
        <v/>
      </c>
      <c r="H478" s="80" t="str">
        <f>IF(EA_Tabelle!$L478="","",(INDEX(BT[BT_ID],MATCH(EA_Tabelle!$L478,BT[Bedarfsträger],0))))</f>
        <v/>
      </c>
      <c r="I478" s="82">
        <f t="shared" si="116"/>
        <v>0</v>
      </c>
      <c r="J478" s="82">
        <f t="shared" si="117"/>
        <v>0</v>
      </c>
      <c r="K478" s="83">
        <f t="shared" si="118"/>
        <v>0</v>
      </c>
      <c r="L478" s="44"/>
      <c r="M478" s="46"/>
      <c r="N478" s="208"/>
      <c r="O478" s="44"/>
      <c r="P478" s="43"/>
      <c r="Q478" s="206"/>
      <c r="R478" s="44"/>
      <c r="S478" s="90"/>
      <c r="T478" s="46"/>
      <c r="U478" s="210"/>
      <c r="V478" s="43"/>
      <c r="W478" s="186">
        <f>IFERROR(U478*INDEX(Preisstufen[Netto],MATCH(EA_Tabelle!T478,Preisstufen[Preisstufe],0)),0)</f>
        <v>0</v>
      </c>
      <c r="X478" s="186">
        <f t="shared" si="123"/>
        <v>0</v>
      </c>
      <c r="Y478" s="47"/>
      <c r="Z478" s="211"/>
      <c r="AA478" s="212"/>
      <c r="AB478" s="193">
        <f t="shared" si="119"/>
        <v>0</v>
      </c>
      <c r="AC478" s="211">
        <f t="shared" si="120"/>
        <v>0</v>
      </c>
      <c r="AD478" s="88">
        <v>0.19</v>
      </c>
      <c r="AE478" s="195">
        <f t="shared" si="124"/>
        <v>0</v>
      </c>
      <c r="AF478" s="211">
        <f t="shared" si="125"/>
        <v>0</v>
      </c>
      <c r="AG478" s="50"/>
      <c r="AH478" s="43"/>
      <c r="AI478" s="46"/>
      <c r="AJ478" s="43"/>
      <c r="AK478" s="43"/>
      <c r="AL478" s="46"/>
      <c r="AM478" s="47"/>
      <c r="AN478" s="76">
        <f t="shared" si="121"/>
        <v>0</v>
      </c>
      <c r="AO478" s="76">
        <f t="shared" si="126"/>
        <v>0</v>
      </c>
      <c r="AP478" s="214"/>
      <c r="AQ478" s="76">
        <f t="shared" si="122"/>
        <v>0</v>
      </c>
      <c r="AR478" s="91">
        <f t="shared" si="127"/>
        <v>0</v>
      </c>
      <c r="AS478" s="184">
        <f>IF(EA_Tabelle!$AI478="Ja",EA_Tabelle!$AM478,IF(EA_Tabelle!$Y478&lt;&gt;"",EA_Tabelle!$Y478,EA_Tabelle!$U478))</f>
        <v>0</v>
      </c>
      <c r="AT478" s="76">
        <f>IF(EA_Tabelle!$AI478="Ja",EA_Tabelle!$AN478,IF(EA_Tabelle!$AC478&lt;&gt;0,EA_Tabelle!$AC478,EA_Tabelle!$W478))</f>
        <v>0</v>
      </c>
      <c r="AU478" s="91">
        <f>IF(EA_Tabelle!$AI478="Ja",EA_Tabelle!$AO478,IF(EA_Tabelle!$AF478&lt;&gt;0,EA_Tabelle!$AF478,EA_Tabelle!$X478))</f>
        <v>0</v>
      </c>
    </row>
    <row r="479" spans="1:47" s="81" customFormat="1" ht="25" customHeight="1" x14ac:dyDescent="0.3">
      <c r="A479" s="89" t="str">
        <f t="shared" si="112"/>
        <v>0_459</v>
      </c>
      <c r="B479" s="78">
        <f t="shared" si="113"/>
        <v>0</v>
      </c>
      <c r="C479" s="78">
        <f>IF(EA_Tabelle!$B533="","",COUNTIF($B$20:B478,EA_Tabelle!$B533)+1)</f>
        <v>459</v>
      </c>
      <c r="D479" s="77">
        <f t="shared" si="114"/>
        <v>0</v>
      </c>
      <c r="E479" s="77" t="e">
        <f>INDEX(Lieferanten[L_ID],MATCH(EA_Tabelle!$M479,Lieferanten[Lieferantenbezeichnung],0))</f>
        <v>#N/A</v>
      </c>
      <c r="F479" s="79">
        <f t="shared" si="115"/>
        <v>0</v>
      </c>
      <c r="G479" s="79" t="str">
        <f>IF(EA_Tabelle!$L479="","",(INDEX(BT[Ressort],MATCH(EA_Tabelle!$L479,BT[Bedarfsträger],0))))</f>
        <v/>
      </c>
      <c r="H479" s="80" t="str">
        <f>IF(EA_Tabelle!$L479="","",(INDEX(BT[BT_ID],MATCH(EA_Tabelle!$L479,BT[Bedarfsträger],0))))</f>
        <v/>
      </c>
      <c r="I479" s="82">
        <f t="shared" si="116"/>
        <v>0</v>
      </c>
      <c r="J479" s="82">
        <f t="shared" si="117"/>
        <v>0</v>
      </c>
      <c r="K479" s="83">
        <f t="shared" si="118"/>
        <v>0</v>
      </c>
      <c r="L479" s="44"/>
      <c r="M479" s="46"/>
      <c r="N479" s="208"/>
      <c r="O479" s="44"/>
      <c r="P479" s="43"/>
      <c r="Q479" s="206"/>
      <c r="R479" s="44"/>
      <c r="S479" s="90"/>
      <c r="T479" s="46"/>
      <c r="U479" s="210"/>
      <c r="V479" s="43"/>
      <c r="W479" s="186">
        <f>IFERROR(U479*INDEX(Preisstufen[Netto],MATCH(EA_Tabelle!T479,Preisstufen[Preisstufe],0)),0)</f>
        <v>0</v>
      </c>
      <c r="X479" s="186">
        <f t="shared" si="123"/>
        <v>0</v>
      </c>
      <c r="Y479" s="47"/>
      <c r="Z479" s="211"/>
      <c r="AA479" s="212"/>
      <c r="AB479" s="193">
        <f t="shared" si="119"/>
        <v>0</v>
      </c>
      <c r="AC479" s="211">
        <f t="shared" si="120"/>
        <v>0</v>
      </c>
      <c r="AD479" s="88">
        <v>0.19</v>
      </c>
      <c r="AE479" s="195">
        <f t="shared" si="124"/>
        <v>0</v>
      </c>
      <c r="AF479" s="211">
        <f t="shared" si="125"/>
        <v>0</v>
      </c>
      <c r="AG479" s="50"/>
      <c r="AH479" s="43"/>
      <c r="AI479" s="46"/>
      <c r="AJ479" s="43"/>
      <c r="AK479" s="43"/>
      <c r="AL479" s="46"/>
      <c r="AM479" s="47"/>
      <c r="AN479" s="76">
        <f t="shared" si="121"/>
        <v>0</v>
      </c>
      <c r="AO479" s="76">
        <f t="shared" si="126"/>
        <v>0</v>
      </c>
      <c r="AP479" s="214"/>
      <c r="AQ479" s="76">
        <f t="shared" si="122"/>
        <v>0</v>
      </c>
      <c r="AR479" s="91">
        <f t="shared" si="127"/>
        <v>0</v>
      </c>
      <c r="AS479" s="184">
        <f>IF(EA_Tabelle!$AI479="Ja",EA_Tabelle!$AM479,IF(EA_Tabelle!$Y479&lt;&gt;"",EA_Tabelle!$Y479,EA_Tabelle!$U479))</f>
        <v>0</v>
      </c>
      <c r="AT479" s="76">
        <f>IF(EA_Tabelle!$AI479="Ja",EA_Tabelle!$AN479,IF(EA_Tabelle!$AC479&lt;&gt;0,EA_Tabelle!$AC479,EA_Tabelle!$W479))</f>
        <v>0</v>
      </c>
      <c r="AU479" s="91">
        <f>IF(EA_Tabelle!$AI479="Ja",EA_Tabelle!$AO479,IF(EA_Tabelle!$AF479&lt;&gt;0,EA_Tabelle!$AF479,EA_Tabelle!$X479))</f>
        <v>0</v>
      </c>
    </row>
    <row r="480" spans="1:47" s="81" customFormat="1" ht="25" customHeight="1" x14ac:dyDescent="0.3">
      <c r="A480" s="89" t="str">
        <f t="shared" si="112"/>
        <v>0_460</v>
      </c>
      <c r="B480" s="78">
        <f t="shared" si="113"/>
        <v>0</v>
      </c>
      <c r="C480" s="78">
        <f>IF(EA_Tabelle!$B679="","",COUNTIF($B$20:B479,EA_Tabelle!$B679)+1)</f>
        <v>460</v>
      </c>
      <c r="D480" s="77">
        <f t="shared" si="114"/>
        <v>0</v>
      </c>
      <c r="E480" s="77" t="e">
        <f>INDEX(Lieferanten[L_ID],MATCH(EA_Tabelle!$M480,Lieferanten[Lieferantenbezeichnung],0))</f>
        <v>#N/A</v>
      </c>
      <c r="F480" s="79">
        <f t="shared" si="115"/>
        <v>0</v>
      </c>
      <c r="G480" s="79" t="str">
        <f>IF(EA_Tabelle!$L480="","",(INDEX(BT[Ressort],MATCH(EA_Tabelle!$L480,BT[Bedarfsträger],0))))</f>
        <v/>
      </c>
      <c r="H480" s="80" t="str">
        <f>IF(EA_Tabelle!$L480="","",(INDEX(BT[BT_ID],MATCH(EA_Tabelle!$L480,BT[Bedarfsträger],0))))</f>
        <v/>
      </c>
      <c r="I480" s="82">
        <f t="shared" si="116"/>
        <v>0</v>
      </c>
      <c r="J480" s="82">
        <f t="shared" si="117"/>
        <v>0</v>
      </c>
      <c r="K480" s="83">
        <f t="shared" si="118"/>
        <v>0</v>
      </c>
      <c r="L480" s="44"/>
      <c r="M480" s="46"/>
      <c r="N480" s="208"/>
      <c r="O480" s="44"/>
      <c r="P480" s="43"/>
      <c r="Q480" s="206"/>
      <c r="R480" s="44"/>
      <c r="S480" s="90"/>
      <c r="T480" s="46"/>
      <c r="U480" s="210"/>
      <c r="V480" s="43"/>
      <c r="W480" s="186">
        <f>IFERROR(U480*INDEX(Preisstufen[Netto],MATCH(EA_Tabelle!T480,Preisstufen[Preisstufe],0)),0)</f>
        <v>0</v>
      </c>
      <c r="X480" s="186">
        <f t="shared" si="123"/>
        <v>0</v>
      </c>
      <c r="Y480" s="47"/>
      <c r="Z480" s="211"/>
      <c r="AA480" s="212"/>
      <c r="AB480" s="193">
        <f t="shared" si="119"/>
        <v>0</v>
      </c>
      <c r="AC480" s="211">
        <f t="shared" si="120"/>
        <v>0</v>
      </c>
      <c r="AD480" s="88">
        <v>0.19</v>
      </c>
      <c r="AE480" s="195">
        <f t="shared" si="124"/>
        <v>0</v>
      </c>
      <c r="AF480" s="211">
        <f t="shared" si="125"/>
        <v>0</v>
      </c>
      <c r="AG480" s="50"/>
      <c r="AH480" s="43"/>
      <c r="AI480" s="46"/>
      <c r="AJ480" s="43"/>
      <c r="AK480" s="43"/>
      <c r="AL480" s="46"/>
      <c r="AM480" s="47"/>
      <c r="AN480" s="76">
        <f t="shared" si="121"/>
        <v>0</v>
      </c>
      <c r="AO480" s="76">
        <f t="shared" si="126"/>
        <v>0</v>
      </c>
      <c r="AP480" s="214"/>
      <c r="AQ480" s="76">
        <f t="shared" si="122"/>
        <v>0</v>
      </c>
      <c r="AR480" s="91">
        <f t="shared" si="127"/>
        <v>0</v>
      </c>
      <c r="AS480" s="184">
        <f>IF(EA_Tabelle!$AI480="Ja",EA_Tabelle!$AM480,IF(EA_Tabelle!$Y480&lt;&gt;"",EA_Tabelle!$Y480,EA_Tabelle!$U480))</f>
        <v>0</v>
      </c>
      <c r="AT480" s="76">
        <f>IF(EA_Tabelle!$AI480="Ja",EA_Tabelle!$AN480,IF(EA_Tabelle!$AC480&lt;&gt;0,EA_Tabelle!$AC480,EA_Tabelle!$W480))</f>
        <v>0</v>
      </c>
      <c r="AU480" s="91">
        <f>IF(EA_Tabelle!$AI480="Ja",EA_Tabelle!$AO480,IF(EA_Tabelle!$AF480&lt;&gt;0,EA_Tabelle!$AF480,EA_Tabelle!$X480))</f>
        <v>0</v>
      </c>
    </row>
    <row r="481" spans="1:47" s="81" customFormat="1" ht="25" customHeight="1" x14ac:dyDescent="0.3">
      <c r="A481" s="89" t="str">
        <f t="shared" si="112"/>
        <v>0_461</v>
      </c>
      <c r="B481" s="78">
        <f t="shared" si="113"/>
        <v>0</v>
      </c>
      <c r="C481" s="78">
        <f>IF(EA_Tabelle!$B574="","",COUNTIF($B$20:B480,EA_Tabelle!$B574)+1)</f>
        <v>461</v>
      </c>
      <c r="D481" s="77">
        <f t="shared" si="114"/>
        <v>0</v>
      </c>
      <c r="E481" s="77" t="e">
        <f>INDEX(Lieferanten[L_ID],MATCH(EA_Tabelle!$M481,Lieferanten[Lieferantenbezeichnung],0))</f>
        <v>#N/A</v>
      </c>
      <c r="F481" s="79">
        <f t="shared" si="115"/>
        <v>0</v>
      </c>
      <c r="G481" s="79" t="str">
        <f>IF(EA_Tabelle!$L481="","",(INDEX(BT[Ressort],MATCH(EA_Tabelle!$L481,BT[Bedarfsträger],0))))</f>
        <v/>
      </c>
      <c r="H481" s="80" t="str">
        <f>IF(EA_Tabelle!$L481="","",(INDEX(BT[BT_ID],MATCH(EA_Tabelle!$L481,BT[Bedarfsträger],0))))</f>
        <v/>
      </c>
      <c r="I481" s="82">
        <f t="shared" si="116"/>
        <v>0</v>
      </c>
      <c r="J481" s="82">
        <f t="shared" si="117"/>
        <v>0</v>
      </c>
      <c r="K481" s="83">
        <f t="shared" si="118"/>
        <v>0</v>
      </c>
      <c r="L481" s="44"/>
      <c r="M481" s="46"/>
      <c r="N481" s="208"/>
      <c r="O481" s="44"/>
      <c r="P481" s="43"/>
      <c r="Q481" s="206"/>
      <c r="R481" s="44"/>
      <c r="S481" s="90"/>
      <c r="T481" s="46"/>
      <c r="U481" s="210"/>
      <c r="V481" s="43"/>
      <c r="W481" s="186">
        <f>IFERROR(U481*INDEX(Preisstufen[Netto],MATCH(EA_Tabelle!T481,Preisstufen[Preisstufe],0)),0)</f>
        <v>0</v>
      </c>
      <c r="X481" s="186">
        <f t="shared" si="123"/>
        <v>0</v>
      </c>
      <c r="Y481" s="47"/>
      <c r="Z481" s="211"/>
      <c r="AA481" s="212"/>
      <c r="AB481" s="193">
        <f t="shared" si="119"/>
        <v>0</v>
      </c>
      <c r="AC481" s="211">
        <f t="shared" si="120"/>
        <v>0</v>
      </c>
      <c r="AD481" s="88">
        <v>0.19</v>
      </c>
      <c r="AE481" s="195">
        <f t="shared" si="124"/>
        <v>0</v>
      </c>
      <c r="AF481" s="211">
        <f t="shared" si="125"/>
        <v>0</v>
      </c>
      <c r="AG481" s="50"/>
      <c r="AH481" s="43"/>
      <c r="AI481" s="46"/>
      <c r="AJ481" s="43"/>
      <c r="AK481" s="43"/>
      <c r="AL481" s="46"/>
      <c r="AM481" s="47"/>
      <c r="AN481" s="76">
        <f t="shared" si="121"/>
        <v>0</v>
      </c>
      <c r="AO481" s="76">
        <f t="shared" si="126"/>
        <v>0</v>
      </c>
      <c r="AP481" s="214"/>
      <c r="AQ481" s="76">
        <f t="shared" si="122"/>
        <v>0</v>
      </c>
      <c r="AR481" s="91">
        <f t="shared" si="127"/>
        <v>0</v>
      </c>
      <c r="AS481" s="184">
        <f>IF(EA_Tabelle!$AI481="Ja",EA_Tabelle!$AM481,IF(EA_Tabelle!$Y481&lt;&gt;"",EA_Tabelle!$Y481,EA_Tabelle!$U481))</f>
        <v>0</v>
      </c>
      <c r="AT481" s="76">
        <f>IF(EA_Tabelle!$AI481="Ja",EA_Tabelle!$AN481,IF(EA_Tabelle!$AC481&lt;&gt;0,EA_Tabelle!$AC481,EA_Tabelle!$W481))</f>
        <v>0</v>
      </c>
      <c r="AU481" s="91">
        <f>IF(EA_Tabelle!$AI481="Ja",EA_Tabelle!$AO481,IF(EA_Tabelle!$AF481&lt;&gt;0,EA_Tabelle!$AF481,EA_Tabelle!$X481))</f>
        <v>0</v>
      </c>
    </row>
    <row r="482" spans="1:47" s="81" customFormat="1" ht="25" customHeight="1" x14ac:dyDescent="0.3">
      <c r="A482" s="89" t="str">
        <f t="shared" si="112"/>
        <v>0_462</v>
      </c>
      <c r="B482" s="78">
        <f t="shared" si="113"/>
        <v>0</v>
      </c>
      <c r="C482" s="78">
        <f>IF(EA_Tabelle!$B369="","",COUNTIF($B$20:B481,EA_Tabelle!$B369)+1)</f>
        <v>462</v>
      </c>
      <c r="D482" s="77">
        <f t="shared" si="114"/>
        <v>0</v>
      </c>
      <c r="E482" s="77" t="e">
        <f>INDEX(Lieferanten[L_ID],MATCH(EA_Tabelle!$M482,Lieferanten[Lieferantenbezeichnung],0))</f>
        <v>#N/A</v>
      </c>
      <c r="F482" s="79">
        <f t="shared" si="115"/>
        <v>0</v>
      </c>
      <c r="G482" s="79" t="str">
        <f>IF(EA_Tabelle!$L482="","",(INDEX(BT[Ressort],MATCH(EA_Tabelle!$L482,BT[Bedarfsträger],0))))</f>
        <v/>
      </c>
      <c r="H482" s="80" t="str">
        <f>IF(EA_Tabelle!$L482="","",(INDEX(BT[BT_ID],MATCH(EA_Tabelle!$L482,BT[Bedarfsträger],0))))</f>
        <v/>
      </c>
      <c r="I482" s="82">
        <f t="shared" si="116"/>
        <v>0</v>
      </c>
      <c r="J482" s="82">
        <f t="shared" si="117"/>
        <v>0</v>
      </c>
      <c r="K482" s="83">
        <f t="shared" si="118"/>
        <v>0</v>
      </c>
      <c r="L482" s="44"/>
      <c r="M482" s="46"/>
      <c r="N482" s="208"/>
      <c r="O482" s="44"/>
      <c r="P482" s="43"/>
      <c r="Q482" s="206"/>
      <c r="R482" s="44"/>
      <c r="S482" s="90"/>
      <c r="T482" s="46"/>
      <c r="U482" s="210"/>
      <c r="V482" s="43"/>
      <c r="W482" s="186">
        <f>IFERROR(U482*INDEX(Preisstufen[Netto],MATCH(EA_Tabelle!T482,Preisstufen[Preisstufe],0)),0)</f>
        <v>0</v>
      </c>
      <c r="X482" s="186">
        <f t="shared" si="123"/>
        <v>0</v>
      </c>
      <c r="Y482" s="47"/>
      <c r="Z482" s="211"/>
      <c r="AA482" s="212"/>
      <c r="AB482" s="193">
        <f t="shared" si="119"/>
        <v>0</v>
      </c>
      <c r="AC482" s="211">
        <f t="shared" si="120"/>
        <v>0</v>
      </c>
      <c r="AD482" s="88">
        <v>0.19</v>
      </c>
      <c r="AE482" s="195">
        <f t="shared" si="124"/>
        <v>0</v>
      </c>
      <c r="AF482" s="211">
        <f t="shared" si="125"/>
        <v>0</v>
      </c>
      <c r="AG482" s="50"/>
      <c r="AH482" s="43"/>
      <c r="AI482" s="46"/>
      <c r="AJ482" s="43"/>
      <c r="AK482" s="43"/>
      <c r="AL482" s="46"/>
      <c r="AM482" s="47"/>
      <c r="AN482" s="76">
        <f t="shared" si="121"/>
        <v>0</v>
      </c>
      <c r="AO482" s="76">
        <f t="shared" si="126"/>
        <v>0</v>
      </c>
      <c r="AP482" s="214"/>
      <c r="AQ482" s="76">
        <f t="shared" si="122"/>
        <v>0</v>
      </c>
      <c r="AR482" s="91">
        <f t="shared" si="127"/>
        <v>0</v>
      </c>
      <c r="AS482" s="184">
        <f>IF(EA_Tabelle!$AI482="Ja",EA_Tabelle!$AM482,IF(EA_Tabelle!$Y482&lt;&gt;"",EA_Tabelle!$Y482,EA_Tabelle!$U482))</f>
        <v>0</v>
      </c>
      <c r="AT482" s="76">
        <f>IF(EA_Tabelle!$AI482="Ja",EA_Tabelle!$AN482,IF(EA_Tabelle!$AC482&lt;&gt;0,EA_Tabelle!$AC482,EA_Tabelle!$W482))</f>
        <v>0</v>
      </c>
      <c r="AU482" s="91">
        <f>IF(EA_Tabelle!$AI482="Ja",EA_Tabelle!$AO482,IF(EA_Tabelle!$AF482&lt;&gt;0,EA_Tabelle!$AF482,EA_Tabelle!$X482))</f>
        <v>0</v>
      </c>
    </row>
    <row r="483" spans="1:47" s="81" customFormat="1" ht="25" customHeight="1" x14ac:dyDescent="0.3">
      <c r="A483" s="89" t="str">
        <f t="shared" si="112"/>
        <v>0_463</v>
      </c>
      <c r="B483" s="78">
        <f t="shared" si="113"/>
        <v>0</v>
      </c>
      <c r="C483" s="78">
        <f>IF(EA_Tabelle!$B633="","",COUNTIF($B$20:B482,EA_Tabelle!$B633)+1)</f>
        <v>463</v>
      </c>
      <c r="D483" s="77">
        <f t="shared" si="114"/>
        <v>0</v>
      </c>
      <c r="E483" s="77" t="e">
        <f>INDEX(Lieferanten[L_ID],MATCH(EA_Tabelle!$M483,Lieferanten[Lieferantenbezeichnung],0))</f>
        <v>#N/A</v>
      </c>
      <c r="F483" s="79">
        <f t="shared" si="115"/>
        <v>0</v>
      </c>
      <c r="G483" s="79" t="str">
        <f>IF(EA_Tabelle!$L483="","",(INDEX(BT[Ressort],MATCH(EA_Tabelle!$L483,BT[Bedarfsträger],0))))</f>
        <v/>
      </c>
      <c r="H483" s="80" t="str">
        <f>IF(EA_Tabelle!$L483="","",(INDEX(BT[BT_ID],MATCH(EA_Tabelle!$L483,BT[Bedarfsträger],0))))</f>
        <v/>
      </c>
      <c r="I483" s="82">
        <f t="shared" si="116"/>
        <v>0</v>
      </c>
      <c r="J483" s="82">
        <f t="shared" si="117"/>
        <v>0</v>
      </c>
      <c r="K483" s="83">
        <f t="shared" si="118"/>
        <v>0</v>
      </c>
      <c r="L483" s="44"/>
      <c r="M483" s="46"/>
      <c r="N483" s="208"/>
      <c r="O483" s="44"/>
      <c r="P483" s="43"/>
      <c r="Q483" s="206"/>
      <c r="R483" s="44"/>
      <c r="S483" s="90"/>
      <c r="T483" s="46"/>
      <c r="U483" s="210"/>
      <c r="V483" s="43"/>
      <c r="W483" s="186">
        <f>IFERROR(U483*INDEX(Preisstufen[Netto],MATCH(EA_Tabelle!T483,Preisstufen[Preisstufe],0)),0)</f>
        <v>0</v>
      </c>
      <c r="X483" s="186">
        <f t="shared" si="123"/>
        <v>0</v>
      </c>
      <c r="Y483" s="47"/>
      <c r="Z483" s="211"/>
      <c r="AA483" s="212"/>
      <c r="AB483" s="193">
        <f t="shared" si="119"/>
        <v>0</v>
      </c>
      <c r="AC483" s="211">
        <f t="shared" si="120"/>
        <v>0</v>
      </c>
      <c r="AD483" s="88">
        <v>0.19</v>
      </c>
      <c r="AE483" s="195">
        <f t="shared" si="124"/>
        <v>0</v>
      </c>
      <c r="AF483" s="211">
        <f t="shared" si="125"/>
        <v>0</v>
      </c>
      <c r="AG483" s="50"/>
      <c r="AH483" s="43"/>
      <c r="AI483" s="46"/>
      <c r="AJ483" s="43"/>
      <c r="AK483" s="43"/>
      <c r="AL483" s="46"/>
      <c r="AM483" s="47"/>
      <c r="AN483" s="76">
        <f t="shared" si="121"/>
        <v>0</v>
      </c>
      <c r="AO483" s="76">
        <f t="shared" si="126"/>
        <v>0</v>
      </c>
      <c r="AP483" s="214"/>
      <c r="AQ483" s="76">
        <f t="shared" si="122"/>
        <v>0</v>
      </c>
      <c r="AR483" s="91">
        <f t="shared" si="127"/>
        <v>0</v>
      </c>
      <c r="AS483" s="184">
        <f>IF(EA_Tabelle!$AI483="Ja",EA_Tabelle!$AM483,IF(EA_Tabelle!$Y483&lt;&gt;"",EA_Tabelle!$Y483,EA_Tabelle!$U483))</f>
        <v>0</v>
      </c>
      <c r="AT483" s="76">
        <f>IF(EA_Tabelle!$AI483="Ja",EA_Tabelle!$AN483,IF(EA_Tabelle!$AC483&lt;&gt;0,EA_Tabelle!$AC483,EA_Tabelle!$W483))</f>
        <v>0</v>
      </c>
      <c r="AU483" s="91">
        <f>IF(EA_Tabelle!$AI483="Ja",EA_Tabelle!$AO483,IF(EA_Tabelle!$AF483&lt;&gt;0,EA_Tabelle!$AF483,EA_Tabelle!$X483))</f>
        <v>0</v>
      </c>
    </row>
    <row r="484" spans="1:47" s="81" customFormat="1" ht="25" customHeight="1" x14ac:dyDescent="0.3">
      <c r="A484" s="89" t="str">
        <f t="shared" si="112"/>
        <v>0_464</v>
      </c>
      <c r="B484" s="78">
        <f t="shared" si="113"/>
        <v>0</v>
      </c>
      <c r="C484" s="78">
        <f>IF(EA_Tabelle!$B628="","",COUNTIF($B$20:B483,EA_Tabelle!$B628)+1)</f>
        <v>464</v>
      </c>
      <c r="D484" s="77">
        <f t="shared" si="114"/>
        <v>0</v>
      </c>
      <c r="E484" s="77" t="e">
        <f>INDEX(Lieferanten[L_ID],MATCH(EA_Tabelle!$M484,Lieferanten[Lieferantenbezeichnung],0))</f>
        <v>#N/A</v>
      </c>
      <c r="F484" s="79">
        <f t="shared" si="115"/>
        <v>0</v>
      </c>
      <c r="G484" s="79" t="str">
        <f>IF(EA_Tabelle!$L484="","",(INDEX(BT[Ressort],MATCH(EA_Tabelle!$L484,BT[Bedarfsträger],0))))</f>
        <v/>
      </c>
      <c r="H484" s="80" t="str">
        <f>IF(EA_Tabelle!$L484="","",(INDEX(BT[BT_ID],MATCH(EA_Tabelle!$L484,BT[Bedarfsträger],0))))</f>
        <v/>
      </c>
      <c r="I484" s="82">
        <f t="shared" si="116"/>
        <v>0</v>
      </c>
      <c r="J484" s="82">
        <f t="shared" si="117"/>
        <v>0</v>
      </c>
      <c r="K484" s="83">
        <f t="shared" si="118"/>
        <v>0</v>
      </c>
      <c r="L484" s="44"/>
      <c r="M484" s="46"/>
      <c r="N484" s="208"/>
      <c r="O484" s="44"/>
      <c r="P484" s="43"/>
      <c r="Q484" s="206"/>
      <c r="R484" s="44"/>
      <c r="S484" s="90"/>
      <c r="T484" s="46"/>
      <c r="U484" s="210"/>
      <c r="V484" s="43"/>
      <c r="W484" s="186">
        <f>IFERROR(U484*INDEX(Preisstufen[Netto],MATCH(EA_Tabelle!T484,Preisstufen[Preisstufe],0)),0)</f>
        <v>0</v>
      </c>
      <c r="X484" s="186">
        <f t="shared" si="123"/>
        <v>0</v>
      </c>
      <c r="Y484" s="47"/>
      <c r="Z484" s="211"/>
      <c r="AA484" s="212"/>
      <c r="AB484" s="193">
        <f t="shared" si="119"/>
        <v>0</v>
      </c>
      <c r="AC484" s="211">
        <f t="shared" si="120"/>
        <v>0</v>
      </c>
      <c r="AD484" s="88">
        <v>0.19</v>
      </c>
      <c r="AE484" s="195">
        <f t="shared" si="124"/>
        <v>0</v>
      </c>
      <c r="AF484" s="211">
        <f t="shared" si="125"/>
        <v>0</v>
      </c>
      <c r="AG484" s="50"/>
      <c r="AH484" s="43"/>
      <c r="AI484" s="46"/>
      <c r="AJ484" s="43"/>
      <c r="AK484" s="43"/>
      <c r="AL484" s="46"/>
      <c r="AM484" s="47"/>
      <c r="AN484" s="76">
        <f t="shared" si="121"/>
        <v>0</v>
      </c>
      <c r="AO484" s="76">
        <f t="shared" si="126"/>
        <v>0</v>
      </c>
      <c r="AP484" s="214"/>
      <c r="AQ484" s="76">
        <f t="shared" si="122"/>
        <v>0</v>
      </c>
      <c r="AR484" s="91">
        <f t="shared" si="127"/>
        <v>0</v>
      </c>
      <c r="AS484" s="184">
        <f>IF(EA_Tabelle!$AI484="Ja",EA_Tabelle!$AM484,IF(EA_Tabelle!$Y484&lt;&gt;"",EA_Tabelle!$Y484,EA_Tabelle!$U484))</f>
        <v>0</v>
      </c>
      <c r="AT484" s="76">
        <f>IF(EA_Tabelle!$AI484="Ja",EA_Tabelle!$AN484,IF(EA_Tabelle!$AC484&lt;&gt;0,EA_Tabelle!$AC484,EA_Tabelle!$W484))</f>
        <v>0</v>
      </c>
      <c r="AU484" s="91">
        <f>IF(EA_Tabelle!$AI484="Ja",EA_Tabelle!$AO484,IF(EA_Tabelle!$AF484&lt;&gt;0,EA_Tabelle!$AF484,EA_Tabelle!$X484))</f>
        <v>0</v>
      </c>
    </row>
    <row r="485" spans="1:47" s="81" customFormat="1" ht="25" customHeight="1" x14ac:dyDescent="0.3">
      <c r="A485" s="89" t="str">
        <f t="shared" si="112"/>
        <v>0_465</v>
      </c>
      <c r="B485" s="78">
        <f t="shared" si="113"/>
        <v>0</v>
      </c>
      <c r="C485" s="78">
        <f>IF(EA_Tabelle!$B236="","",COUNTIF($B$20:B484,EA_Tabelle!$B236)+1)</f>
        <v>465</v>
      </c>
      <c r="D485" s="77">
        <f t="shared" si="114"/>
        <v>0</v>
      </c>
      <c r="E485" s="77" t="e">
        <f>INDEX(Lieferanten[L_ID],MATCH(EA_Tabelle!$M485,Lieferanten[Lieferantenbezeichnung],0))</f>
        <v>#N/A</v>
      </c>
      <c r="F485" s="79">
        <f t="shared" si="115"/>
        <v>0</v>
      </c>
      <c r="G485" s="79" t="str">
        <f>IF(EA_Tabelle!$L485="","",(INDEX(BT[Ressort],MATCH(EA_Tabelle!$L485,BT[Bedarfsträger],0))))</f>
        <v/>
      </c>
      <c r="H485" s="80" t="str">
        <f>IF(EA_Tabelle!$L485="","",(INDEX(BT[BT_ID],MATCH(EA_Tabelle!$L485,BT[Bedarfsträger],0))))</f>
        <v/>
      </c>
      <c r="I485" s="82">
        <f t="shared" si="116"/>
        <v>0</v>
      </c>
      <c r="J485" s="82">
        <f t="shared" si="117"/>
        <v>0</v>
      </c>
      <c r="K485" s="83">
        <f t="shared" si="118"/>
        <v>0</v>
      </c>
      <c r="L485" s="44"/>
      <c r="M485" s="46"/>
      <c r="N485" s="208"/>
      <c r="O485" s="44"/>
      <c r="P485" s="43"/>
      <c r="Q485" s="206"/>
      <c r="R485" s="44"/>
      <c r="S485" s="90"/>
      <c r="T485" s="46"/>
      <c r="U485" s="210"/>
      <c r="V485" s="43"/>
      <c r="W485" s="186">
        <f>IFERROR(U485*INDEX(Preisstufen[Netto],MATCH(EA_Tabelle!T485,Preisstufen[Preisstufe],0)),0)</f>
        <v>0</v>
      </c>
      <c r="X485" s="186">
        <f t="shared" si="123"/>
        <v>0</v>
      </c>
      <c r="Y485" s="47"/>
      <c r="Z485" s="211"/>
      <c r="AA485" s="212"/>
      <c r="AB485" s="193">
        <f t="shared" si="119"/>
        <v>0</v>
      </c>
      <c r="AC485" s="211">
        <f t="shared" si="120"/>
        <v>0</v>
      </c>
      <c r="AD485" s="88">
        <v>0.19</v>
      </c>
      <c r="AE485" s="195">
        <f t="shared" si="124"/>
        <v>0</v>
      </c>
      <c r="AF485" s="211">
        <f t="shared" si="125"/>
        <v>0</v>
      </c>
      <c r="AG485" s="50"/>
      <c r="AH485" s="43"/>
      <c r="AI485" s="46"/>
      <c r="AJ485" s="43"/>
      <c r="AK485" s="43"/>
      <c r="AL485" s="46"/>
      <c r="AM485" s="47"/>
      <c r="AN485" s="76">
        <f t="shared" si="121"/>
        <v>0</v>
      </c>
      <c r="AO485" s="76">
        <f t="shared" si="126"/>
        <v>0</v>
      </c>
      <c r="AP485" s="214"/>
      <c r="AQ485" s="76">
        <f t="shared" si="122"/>
        <v>0</v>
      </c>
      <c r="AR485" s="91">
        <f t="shared" si="127"/>
        <v>0</v>
      </c>
      <c r="AS485" s="184">
        <f>IF(EA_Tabelle!$AI485="Ja",EA_Tabelle!$AM485,IF(EA_Tabelle!$Y485&lt;&gt;"",EA_Tabelle!$Y485,EA_Tabelle!$U485))</f>
        <v>0</v>
      </c>
      <c r="AT485" s="76">
        <f>IF(EA_Tabelle!$AI485="Ja",EA_Tabelle!$AN485,IF(EA_Tabelle!$AC485&lt;&gt;0,EA_Tabelle!$AC485,EA_Tabelle!$W485))</f>
        <v>0</v>
      </c>
      <c r="AU485" s="91">
        <f>IF(EA_Tabelle!$AI485="Ja",EA_Tabelle!$AO485,IF(EA_Tabelle!$AF485&lt;&gt;0,EA_Tabelle!$AF485,EA_Tabelle!$X485))</f>
        <v>0</v>
      </c>
    </row>
    <row r="486" spans="1:47" s="81" customFormat="1" ht="25" customHeight="1" x14ac:dyDescent="0.3">
      <c r="A486" s="89" t="str">
        <f t="shared" si="112"/>
        <v>0_466</v>
      </c>
      <c r="B486" s="78">
        <f t="shared" si="113"/>
        <v>0</v>
      </c>
      <c r="C486" s="78">
        <f>IF(EA_Tabelle!$B300="","",COUNTIF($B$20:B485,EA_Tabelle!$B300)+1)</f>
        <v>466</v>
      </c>
      <c r="D486" s="77">
        <f t="shared" si="114"/>
        <v>0</v>
      </c>
      <c r="E486" s="77" t="e">
        <f>INDEX(Lieferanten[L_ID],MATCH(EA_Tabelle!$M486,Lieferanten[Lieferantenbezeichnung],0))</f>
        <v>#N/A</v>
      </c>
      <c r="F486" s="79">
        <f t="shared" si="115"/>
        <v>0</v>
      </c>
      <c r="G486" s="79" t="str">
        <f>IF(EA_Tabelle!$L486="","",(INDEX(BT[Ressort],MATCH(EA_Tabelle!$L486,BT[Bedarfsträger],0))))</f>
        <v/>
      </c>
      <c r="H486" s="80" t="str">
        <f>IF(EA_Tabelle!$L486="","",(INDEX(BT[BT_ID],MATCH(EA_Tabelle!$L486,BT[Bedarfsträger],0))))</f>
        <v/>
      </c>
      <c r="I486" s="82">
        <f t="shared" si="116"/>
        <v>0</v>
      </c>
      <c r="J486" s="82">
        <f t="shared" si="117"/>
        <v>0</v>
      </c>
      <c r="K486" s="83">
        <f t="shared" si="118"/>
        <v>0</v>
      </c>
      <c r="L486" s="44"/>
      <c r="M486" s="46"/>
      <c r="N486" s="208"/>
      <c r="O486" s="44"/>
      <c r="P486" s="43"/>
      <c r="Q486" s="206"/>
      <c r="R486" s="44"/>
      <c r="S486" s="90"/>
      <c r="T486" s="46"/>
      <c r="U486" s="210"/>
      <c r="V486" s="43"/>
      <c r="W486" s="186">
        <f>IFERROR(U486*INDEX(Preisstufen[Netto],MATCH(EA_Tabelle!T486,Preisstufen[Preisstufe],0)),0)</f>
        <v>0</v>
      </c>
      <c r="X486" s="186">
        <f t="shared" si="123"/>
        <v>0</v>
      </c>
      <c r="Y486" s="47"/>
      <c r="Z486" s="211"/>
      <c r="AA486" s="212"/>
      <c r="AB486" s="193">
        <f t="shared" si="119"/>
        <v>0</v>
      </c>
      <c r="AC486" s="211">
        <f t="shared" si="120"/>
        <v>0</v>
      </c>
      <c r="AD486" s="88">
        <v>0.19</v>
      </c>
      <c r="AE486" s="195">
        <f t="shared" si="124"/>
        <v>0</v>
      </c>
      <c r="AF486" s="211">
        <f t="shared" si="125"/>
        <v>0</v>
      </c>
      <c r="AG486" s="50"/>
      <c r="AH486" s="43"/>
      <c r="AI486" s="46"/>
      <c r="AJ486" s="43"/>
      <c r="AK486" s="43"/>
      <c r="AL486" s="46"/>
      <c r="AM486" s="47"/>
      <c r="AN486" s="76">
        <f t="shared" si="121"/>
        <v>0</v>
      </c>
      <c r="AO486" s="76">
        <f t="shared" si="126"/>
        <v>0</v>
      </c>
      <c r="AP486" s="214"/>
      <c r="AQ486" s="76">
        <f t="shared" si="122"/>
        <v>0</v>
      </c>
      <c r="AR486" s="91">
        <f t="shared" si="127"/>
        <v>0</v>
      </c>
      <c r="AS486" s="184">
        <f>IF(EA_Tabelle!$AI486="Ja",EA_Tabelle!$AM486,IF(EA_Tabelle!$Y486&lt;&gt;"",EA_Tabelle!$Y486,EA_Tabelle!$U486))</f>
        <v>0</v>
      </c>
      <c r="AT486" s="76">
        <f>IF(EA_Tabelle!$AI486="Ja",EA_Tabelle!$AN486,IF(EA_Tabelle!$AC486&lt;&gt;0,EA_Tabelle!$AC486,EA_Tabelle!$W486))</f>
        <v>0</v>
      </c>
      <c r="AU486" s="91">
        <f>IF(EA_Tabelle!$AI486="Ja",EA_Tabelle!$AO486,IF(EA_Tabelle!$AF486&lt;&gt;0,EA_Tabelle!$AF486,EA_Tabelle!$X486))</f>
        <v>0</v>
      </c>
    </row>
    <row r="487" spans="1:47" s="81" customFormat="1" ht="25" customHeight="1" x14ac:dyDescent="0.3">
      <c r="A487" s="89" t="str">
        <f t="shared" si="112"/>
        <v>0_467</v>
      </c>
      <c r="B487" s="78">
        <f t="shared" si="113"/>
        <v>0</v>
      </c>
      <c r="C487" s="78">
        <f>IF(EA_Tabelle!$B594="","",COUNTIF($B$20:B486,EA_Tabelle!$B594)+1)</f>
        <v>467</v>
      </c>
      <c r="D487" s="77">
        <f t="shared" si="114"/>
        <v>0</v>
      </c>
      <c r="E487" s="77" t="e">
        <f>INDEX(Lieferanten[L_ID],MATCH(EA_Tabelle!$M487,Lieferanten[Lieferantenbezeichnung],0))</f>
        <v>#N/A</v>
      </c>
      <c r="F487" s="79">
        <f t="shared" si="115"/>
        <v>0</v>
      </c>
      <c r="G487" s="79" t="str">
        <f>IF(EA_Tabelle!$L487="","",(INDEX(BT[Ressort],MATCH(EA_Tabelle!$L487,BT[Bedarfsträger],0))))</f>
        <v/>
      </c>
      <c r="H487" s="80" t="str">
        <f>IF(EA_Tabelle!$L487="","",(INDEX(BT[BT_ID],MATCH(EA_Tabelle!$L487,BT[Bedarfsträger],0))))</f>
        <v/>
      </c>
      <c r="I487" s="82">
        <f t="shared" si="116"/>
        <v>0</v>
      </c>
      <c r="J487" s="82">
        <f t="shared" si="117"/>
        <v>0</v>
      </c>
      <c r="K487" s="83">
        <f t="shared" si="118"/>
        <v>0</v>
      </c>
      <c r="L487" s="44"/>
      <c r="M487" s="46"/>
      <c r="N487" s="208"/>
      <c r="O487" s="44"/>
      <c r="P487" s="43"/>
      <c r="Q487" s="206"/>
      <c r="R487" s="44"/>
      <c r="S487" s="90"/>
      <c r="T487" s="46"/>
      <c r="U487" s="210"/>
      <c r="V487" s="43"/>
      <c r="W487" s="186">
        <f>IFERROR(U487*INDEX(Preisstufen[Netto],MATCH(EA_Tabelle!T487,Preisstufen[Preisstufe],0)),0)</f>
        <v>0</v>
      </c>
      <c r="X487" s="186">
        <f t="shared" si="123"/>
        <v>0</v>
      </c>
      <c r="Y487" s="47"/>
      <c r="Z487" s="211"/>
      <c r="AA487" s="212"/>
      <c r="AB487" s="193">
        <f t="shared" si="119"/>
        <v>0</v>
      </c>
      <c r="AC487" s="211">
        <f t="shared" si="120"/>
        <v>0</v>
      </c>
      <c r="AD487" s="88">
        <v>0.19</v>
      </c>
      <c r="AE487" s="195">
        <f t="shared" si="124"/>
        <v>0</v>
      </c>
      <c r="AF487" s="211">
        <f t="shared" si="125"/>
        <v>0</v>
      </c>
      <c r="AG487" s="50"/>
      <c r="AH487" s="43"/>
      <c r="AI487" s="46"/>
      <c r="AJ487" s="43"/>
      <c r="AK487" s="43"/>
      <c r="AL487" s="46"/>
      <c r="AM487" s="47"/>
      <c r="AN487" s="76">
        <f t="shared" si="121"/>
        <v>0</v>
      </c>
      <c r="AO487" s="76">
        <f t="shared" si="126"/>
        <v>0</v>
      </c>
      <c r="AP487" s="214"/>
      <c r="AQ487" s="76">
        <f t="shared" si="122"/>
        <v>0</v>
      </c>
      <c r="AR487" s="91">
        <f t="shared" si="127"/>
        <v>0</v>
      </c>
      <c r="AS487" s="184">
        <f>IF(EA_Tabelle!$AI487="Ja",EA_Tabelle!$AM487,IF(EA_Tabelle!$Y487&lt;&gt;"",EA_Tabelle!$Y487,EA_Tabelle!$U487))</f>
        <v>0</v>
      </c>
      <c r="AT487" s="76">
        <f>IF(EA_Tabelle!$AI487="Ja",EA_Tabelle!$AN487,IF(EA_Tabelle!$AC487&lt;&gt;0,EA_Tabelle!$AC487,EA_Tabelle!$W487))</f>
        <v>0</v>
      </c>
      <c r="AU487" s="91">
        <f>IF(EA_Tabelle!$AI487="Ja",EA_Tabelle!$AO487,IF(EA_Tabelle!$AF487&lt;&gt;0,EA_Tabelle!$AF487,EA_Tabelle!$X487))</f>
        <v>0</v>
      </c>
    </row>
    <row r="488" spans="1:47" s="81" customFormat="1" ht="25" customHeight="1" x14ac:dyDescent="0.3">
      <c r="A488" s="89" t="str">
        <f t="shared" si="112"/>
        <v>0_468</v>
      </c>
      <c r="B488" s="78">
        <f t="shared" si="113"/>
        <v>0</v>
      </c>
      <c r="C488" s="78">
        <f>IF(EA_Tabelle!$B410="","",COUNTIF($B$20:B487,EA_Tabelle!$B410)+1)</f>
        <v>468</v>
      </c>
      <c r="D488" s="77">
        <f t="shared" si="114"/>
        <v>0</v>
      </c>
      <c r="E488" s="77" t="e">
        <f>INDEX(Lieferanten[L_ID],MATCH(EA_Tabelle!$M488,Lieferanten[Lieferantenbezeichnung],0))</f>
        <v>#N/A</v>
      </c>
      <c r="F488" s="79">
        <f t="shared" si="115"/>
        <v>0</v>
      </c>
      <c r="G488" s="79" t="str">
        <f>IF(EA_Tabelle!$L488="","",(INDEX(BT[Ressort],MATCH(EA_Tabelle!$L488,BT[Bedarfsträger],0))))</f>
        <v/>
      </c>
      <c r="H488" s="80" t="str">
        <f>IF(EA_Tabelle!$L488="","",(INDEX(BT[BT_ID],MATCH(EA_Tabelle!$L488,BT[Bedarfsträger],0))))</f>
        <v/>
      </c>
      <c r="I488" s="82">
        <f t="shared" si="116"/>
        <v>0</v>
      </c>
      <c r="J488" s="82">
        <f t="shared" si="117"/>
        <v>0</v>
      </c>
      <c r="K488" s="83">
        <f t="shared" si="118"/>
        <v>0</v>
      </c>
      <c r="L488" s="44"/>
      <c r="M488" s="46"/>
      <c r="N488" s="208"/>
      <c r="O488" s="44"/>
      <c r="P488" s="43"/>
      <c r="Q488" s="206"/>
      <c r="R488" s="44"/>
      <c r="S488" s="90"/>
      <c r="T488" s="46"/>
      <c r="U488" s="210"/>
      <c r="V488" s="43"/>
      <c r="W488" s="186">
        <f>IFERROR(U488*INDEX(Preisstufen[Netto],MATCH(EA_Tabelle!T488,Preisstufen[Preisstufe],0)),0)</f>
        <v>0</v>
      </c>
      <c r="X488" s="186">
        <f t="shared" si="123"/>
        <v>0</v>
      </c>
      <c r="Y488" s="47"/>
      <c r="Z488" s="211"/>
      <c r="AA488" s="212"/>
      <c r="AB488" s="193">
        <f t="shared" si="119"/>
        <v>0</v>
      </c>
      <c r="AC488" s="211">
        <f t="shared" si="120"/>
        <v>0</v>
      </c>
      <c r="AD488" s="88">
        <v>0.19</v>
      </c>
      <c r="AE488" s="195">
        <f t="shared" si="124"/>
        <v>0</v>
      </c>
      <c r="AF488" s="211">
        <f t="shared" si="125"/>
        <v>0</v>
      </c>
      <c r="AG488" s="50"/>
      <c r="AH488" s="43"/>
      <c r="AI488" s="46"/>
      <c r="AJ488" s="43"/>
      <c r="AK488" s="43"/>
      <c r="AL488" s="46"/>
      <c r="AM488" s="47"/>
      <c r="AN488" s="76">
        <f t="shared" si="121"/>
        <v>0</v>
      </c>
      <c r="AO488" s="76">
        <f t="shared" si="126"/>
        <v>0</v>
      </c>
      <c r="AP488" s="214"/>
      <c r="AQ488" s="76">
        <f t="shared" si="122"/>
        <v>0</v>
      </c>
      <c r="AR488" s="91">
        <f t="shared" si="127"/>
        <v>0</v>
      </c>
      <c r="AS488" s="184">
        <f>IF(EA_Tabelle!$AI488="Ja",EA_Tabelle!$AM488,IF(EA_Tabelle!$Y488&lt;&gt;"",EA_Tabelle!$Y488,EA_Tabelle!$U488))</f>
        <v>0</v>
      </c>
      <c r="AT488" s="76">
        <f>IF(EA_Tabelle!$AI488="Ja",EA_Tabelle!$AN488,IF(EA_Tabelle!$AC488&lt;&gt;0,EA_Tabelle!$AC488,EA_Tabelle!$W488))</f>
        <v>0</v>
      </c>
      <c r="AU488" s="91">
        <f>IF(EA_Tabelle!$AI488="Ja",EA_Tabelle!$AO488,IF(EA_Tabelle!$AF488&lt;&gt;0,EA_Tabelle!$AF488,EA_Tabelle!$X488))</f>
        <v>0</v>
      </c>
    </row>
    <row r="489" spans="1:47" s="81" customFormat="1" ht="25" customHeight="1" x14ac:dyDescent="0.3">
      <c r="A489" s="89" t="str">
        <f t="shared" si="112"/>
        <v>0_469</v>
      </c>
      <c r="B489" s="78">
        <f t="shared" si="113"/>
        <v>0</v>
      </c>
      <c r="C489" s="78">
        <f>IF(EA_Tabelle!$B405="","",COUNTIF($B$20:B488,EA_Tabelle!$B405)+1)</f>
        <v>469</v>
      </c>
      <c r="D489" s="77">
        <f t="shared" si="114"/>
        <v>0</v>
      </c>
      <c r="E489" s="77" t="e">
        <f>INDEX(Lieferanten[L_ID],MATCH(EA_Tabelle!$M489,Lieferanten[Lieferantenbezeichnung],0))</f>
        <v>#N/A</v>
      </c>
      <c r="F489" s="79">
        <f t="shared" si="115"/>
        <v>0</v>
      </c>
      <c r="G489" s="79" t="str">
        <f>IF(EA_Tabelle!$L489="","",(INDEX(BT[Ressort],MATCH(EA_Tabelle!$L489,BT[Bedarfsträger],0))))</f>
        <v/>
      </c>
      <c r="H489" s="80" t="str">
        <f>IF(EA_Tabelle!$L489="","",(INDEX(BT[BT_ID],MATCH(EA_Tabelle!$L489,BT[Bedarfsträger],0))))</f>
        <v/>
      </c>
      <c r="I489" s="82">
        <f t="shared" si="116"/>
        <v>0</v>
      </c>
      <c r="J489" s="82">
        <f t="shared" si="117"/>
        <v>0</v>
      </c>
      <c r="K489" s="83">
        <f t="shared" si="118"/>
        <v>0</v>
      </c>
      <c r="L489" s="44"/>
      <c r="M489" s="46"/>
      <c r="N489" s="208"/>
      <c r="O489" s="44"/>
      <c r="P489" s="43"/>
      <c r="Q489" s="206"/>
      <c r="R489" s="44"/>
      <c r="S489" s="90"/>
      <c r="T489" s="46"/>
      <c r="U489" s="210"/>
      <c r="V489" s="43"/>
      <c r="W489" s="186">
        <f>IFERROR(U489*INDEX(Preisstufen[Netto],MATCH(EA_Tabelle!T489,Preisstufen[Preisstufe],0)),0)</f>
        <v>0</v>
      </c>
      <c r="X489" s="186">
        <f t="shared" si="123"/>
        <v>0</v>
      </c>
      <c r="Y489" s="47"/>
      <c r="Z489" s="211"/>
      <c r="AA489" s="212"/>
      <c r="AB489" s="193">
        <f t="shared" si="119"/>
        <v>0</v>
      </c>
      <c r="AC489" s="211">
        <f t="shared" si="120"/>
        <v>0</v>
      </c>
      <c r="AD489" s="88">
        <v>0.19</v>
      </c>
      <c r="AE489" s="195">
        <f t="shared" si="124"/>
        <v>0</v>
      </c>
      <c r="AF489" s="211">
        <f t="shared" si="125"/>
        <v>0</v>
      </c>
      <c r="AG489" s="50"/>
      <c r="AH489" s="43"/>
      <c r="AI489" s="46"/>
      <c r="AJ489" s="43"/>
      <c r="AK489" s="43"/>
      <c r="AL489" s="46"/>
      <c r="AM489" s="47"/>
      <c r="AN489" s="76">
        <f t="shared" si="121"/>
        <v>0</v>
      </c>
      <c r="AO489" s="76">
        <f t="shared" si="126"/>
        <v>0</v>
      </c>
      <c r="AP489" s="214"/>
      <c r="AQ489" s="76">
        <f t="shared" si="122"/>
        <v>0</v>
      </c>
      <c r="AR489" s="91">
        <f t="shared" si="127"/>
        <v>0</v>
      </c>
      <c r="AS489" s="184">
        <f>IF(EA_Tabelle!$AI489="Ja",EA_Tabelle!$AM489,IF(EA_Tabelle!$Y489&lt;&gt;"",EA_Tabelle!$Y489,EA_Tabelle!$U489))</f>
        <v>0</v>
      </c>
      <c r="AT489" s="76">
        <f>IF(EA_Tabelle!$AI489="Ja",EA_Tabelle!$AN489,IF(EA_Tabelle!$AC489&lt;&gt;0,EA_Tabelle!$AC489,EA_Tabelle!$W489))</f>
        <v>0</v>
      </c>
      <c r="AU489" s="91">
        <f>IF(EA_Tabelle!$AI489="Ja",EA_Tabelle!$AO489,IF(EA_Tabelle!$AF489&lt;&gt;0,EA_Tabelle!$AF489,EA_Tabelle!$X489))</f>
        <v>0</v>
      </c>
    </row>
    <row r="490" spans="1:47" s="81" customFormat="1" ht="25" customHeight="1" x14ac:dyDescent="0.3">
      <c r="A490" s="89" t="str">
        <f t="shared" si="112"/>
        <v>0_470</v>
      </c>
      <c r="B490" s="78">
        <f t="shared" si="113"/>
        <v>0</v>
      </c>
      <c r="C490" s="78">
        <f>IF(EA_Tabelle!$B419="","",COUNTIF($B$20:B489,EA_Tabelle!$B419)+1)</f>
        <v>470</v>
      </c>
      <c r="D490" s="77">
        <f t="shared" si="114"/>
        <v>0</v>
      </c>
      <c r="E490" s="77" t="e">
        <f>INDEX(Lieferanten[L_ID],MATCH(EA_Tabelle!$M490,Lieferanten[Lieferantenbezeichnung],0))</f>
        <v>#N/A</v>
      </c>
      <c r="F490" s="79">
        <f t="shared" si="115"/>
        <v>0</v>
      </c>
      <c r="G490" s="79" t="str">
        <f>IF(EA_Tabelle!$L490="","",(INDEX(BT[Ressort],MATCH(EA_Tabelle!$L490,BT[Bedarfsträger],0))))</f>
        <v/>
      </c>
      <c r="H490" s="80" t="str">
        <f>IF(EA_Tabelle!$L490="","",(INDEX(BT[BT_ID],MATCH(EA_Tabelle!$L490,BT[Bedarfsträger],0))))</f>
        <v/>
      </c>
      <c r="I490" s="82">
        <f t="shared" si="116"/>
        <v>0</v>
      </c>
      <c r="J490" s="82">
        <f t="shared" si="117"/>
        <v>0</v>
      </c>
      <c r="K490" s="83">
        <f t="shared" si="118"/>
        <v>0</v>
      </c>
      <c r="L490" s="44"/>
      <c r="M490" s="46"/>
      <c r="N490" s="208"/>
      <c r="O490" s="44"/>
      <c r="P490" s="43"/>
      <c r="Q490" s="206"/>
      <c r="R490" s="44"/>
      <c r="S490" s="90"/>
      <c r="T490" s="46"/>
      <c r="U490" s="210"/>
      <c r="V490" s="43"/>
      <c r="W490" s="186">
        <f>IFERROR(U490*INDEX(Preisstufen[Netto],MATCH(EA_Tabelle!T490,Preisstufen[Preisstufe],0)),0)</f>
        <v>0</v>
      </c>
      <c r="X490" s="186">
        <f t="shared" si="123"/>
        <v>0</v>
      </c>
      <c r="Y490" s="47"/>
      <c r="Z490" s="211"/>
      <c r="AA490" s="212"/>
      <c r="AB490" s="193">
        <f t="shared" si="119"/>
        <v>0</v>
      </c>
      <c r="AC490" s="211">
        <f t="shared" si="120"/>
        <v>0</v>
      </c>
      <c r="AD490" s="88">
        <v>0.19</v>
      </c>
      <c r="AE490" s="195">
        <f t="shared" si="124"/>
        <v>0</v>
      </c>
      <c r="AF490" s="211">
        <f t="shared" si="125"/>
        <v>0</v>
      </c>
      <c r="AG490" s="50"/>
      <c r="AH490" s="43"/>
      <c r="AI490" s="46"/>
      <c r="AJ490" s="43"/>
      <c r="AK490" s="43"/>
      <c r="AL490" s="46"/>
      <c r="AM490" s="47"/>
      <c r="AN490" s="76">
        <f t="shared" si="121"/>
        <v>0</v>
      </c>
      <c r="AO490" s="76">
        <f t="shared" si="126"/>
        <v>0</v>
      </c>
      <c r="AP490" s="214"/>
      <c r="AQ490" s="76">
        <f t="shared" si="122"/>
        <v>0</v>
      </c>
      <c r="AR490" s="91">
        <f t="shared" si="127"/>
        <v>0</v>
      </c>
      <c r="AS490" s="184">
        <f>IF(EA_Tabelle!$AI490="Ja",EA_Tabelle!$AM490,IF(EA_Tabelle!$Y490&lt;&gt;"",EA_Tabelle!$Y490,EA_Tabelle!$U490))</f>
        <v>0</v>
      </c>
      <c r="AT490" s="76">
        <f>IF(EA_Tabelle!$AI490="Ja",EA_Tabelle!$AN490,IF(EA_Tabelle!$AC490&lt;&gt;0,EA_Tabelle!$AC490,EA_Tabelle!$W490))</f>
        <v>0</v>
      </c>
      <c r="AU490" s="91">
        <f>IF(EA_Tabelle!$AI490="Ja",EA_Tabelle!$AO490,IF(EA_Tabelle!$AF490&lt;&gt;0,EA_Tabelle!$AF490,EA_Tabelle!$X490))</f>
        <v>0</v>
      </c>
    </row>
    <row r="491" spans="1:47" s="81" customFormat="1" ht="25" customHeight="1" x14ac:dyDescent="0.3">
      <c r="A491" s="89" t="str">
        <f t="shared" si="112"/>
        <v>0_471</v>
      </c>
      <c r="B491" s="78">
        <f t="shared" si="113"/>
        <v>0</v>
      </c>
      <c r="C491" s="78">
        <f>IF(EA_Tabelle!$B647="","",COUNTIF($B$20:B490,EA_Tabelle!$B647)+1)</f>
        <v>471</v>
      </c>
      <c r="D491" s="77">
        <f t="shared" si="114"/>
        <v>0</v>
      </c>
      <c r="E491" s="77" t="e">
        <f>INDEX(Lieferanten[L_ID],MATCH(EA_Tabelle!$M491,Lieferanten[Lieferantenbezeichnung],0))</f>
        <v>#N/A</v>
      </c>
      <c r="F491" s="79">
        <f t="shared" si="115"/>
        <v>0</v>
      </c>
      <c r="G491" s="79" t="str">
        <f>IF(EA_Tabelle!$L491="","",(INDEX(BT[Ressort],MATCH(EA_Tabelle!$L491,BT[Bedarfsträger],0))))</f>
        <v/>
      </c>
      <c r="H491" s="80" t="str">
        <f>IF(EA_Tabelle!$L491="","",(INDEX(BT[BT_ID],MATCH(EA_Tabelle!$L491,BT[Bedarfsträger],0))))</f>
        <v/>
      </c>
      <c r="I491" s="82">
        <f t="shared" si="116"/>
        <v>0</v>
      </c>
      <c r="J491" s="82">
        <f t="shared" si="117"/>
        <v>0</v>
      </c>
      <c r="K491" s="83">
        <f t="shared" si="118"/>
        <v>0</v>
      </c>
      <c r="L491" s="44"/>
      <c r="M491" s="46"/>
      <c r="N491" s="208"/>
      <c r="O491" s="44"/>
      <c r="P491" s="43"/>
      <c r="Q491" s="206"/>
      <c r="R491" s="44"/>
      <c r="S491" s="90"/>
      <c r="T491" s="46"/>
      <c r="U491" s="210"/>
      <c r="V491" s="43"/>
      <c r="W491" s="186">
        <f>IFERROR(U491*INDEX(Preisstufen[Netto],MATCH(EA_Tabelle!T491,Preisstufen[Preisstufe],0)),0)</f>
        <v>0</v>
      </c>
      <c r="X491" s="186">
        <f t="shared" si="123"/>
        <v>0</v>
      </c>
      <c r="Y491" s="47"/>
      <c r="Z491" s="211"/>
      <c r="AA491" s="212"/>
      <c r="AB491" s="193">
        <f t="shared" si="119"/>
        <v>0</v>
      </c>
      <c r="AC491" s="211">
        <f t="shared" si="120"/>
        <v>0</v>
      </c>
      <c r="AD491" s="88">
        <v>0.19</v>
      </c>
      <c r="AE491" s="195">
        <f t="shared" si="124"/>
        <v>0</v>
      </c>
      <c r="AF491" s="211">
        <f t="shared" si="125"/>
        <v>0</v>
      </c>
      <c r="AG491" s="50"/>
      <c r="AH491" s="43"/>
      <c r="AI491" s="46"/>
      <c r="AJ491" s="43"/>
      <c r="AK491" s="43"/>
      <c r="AL491" s="46"/>
      <c r="AM491" s="47"/>
      <c r="AN491" s="76">
        <f t="shared" si="121"/>
        <v>0</v>
      </c>
      <c r="AO491" s="76">
        <f t="shared" si="126"/>
        <v>0</v>
      </c>
      <c r="AP491" s="214"/>
      <c r="AQ491" s="76">
        <f t="shared" si="122"/>
        <v>0</v>
      </c>
      <c r="AR491" s="91">
        <f t="shared" si="127"/>
        <v>0</v>
      </c>
      <c r="AS491" s="184">
        <f>IF(EA_Tabelle!$AI491="Ja",EA_Tabelle!$AM491,IF(EA_Tabelle!$Y491&lt;&gt;"",EA_Tabelle!$Y491,EA_Tabelle!$U491))</f>
        <v>0</v>
      </c>
      <c r="AT491" s="76">
        <f>IF(EA_Tabelle!$AI491="Ja",EA_Tabelle!$AN491,IF(EA_Tabelle!$AC491&lt;&gt;0,EA_Tabelle!$AC491,EA_Tabelle!$W491))</f>
        <v>0</v>
      </c>
      <c r="AU491" s="91">
        <f>IF(EA_Tabelle!$AI491="Ja",EA_Tabelle!$AO491,IF(EA_Tabelle!$AF491&lt;&gt;0,EA_Tabelle!$AF491,EA_Tabelle!$X491))</f>
        <v>0</v>
      </c>
    </row>
    <row r="492" spans="1:47" s="81" customFormat="1" ht="25" customHeight="1" x14ac:dyDescent="0.3">
      <c r="A492" s="89" t="str">
        <f t="shared" si="112"/>
        <v>0_472</v>
      </c>
      <c r="B492" s="78">
        <f t="shared" si="113"/>
        <v>0</v>
      </c>
      <c r="C492" s="78">
        <f>IF(EA_Tabelle!$B445="","",COUNTIF($B$20:B491,EA_Tabelle!$B445)+1)</f>
        <v>472</v>
      </c>
      <c r="D492" s="77">
        <f t="shared" si="114"/>
        <v>0</v>
      </c>
      <c r="E492" s="77" t="e">
        <f>INDEX(Lieferanten[L_ID],MATCH(EA_Tabelle!$M492,Lieferanten[Lieferantenbezeichnung],0))</f>
        <v>#N/A</v>
      </c>
      <c r="F492" s="79">
        <f t="shared" si="115"/>
        <v>0</v>
      </c>
      <c r="G492" s="79" t="str">
        <f>IF(EA_Tabelle!$L492="","",(INDEX(BT[Ressort],MATCH(EA_Tabelle!$L492,BT[Bedarfsträger],0))))</f>
        <v/>
      </c>
      <c r="H492" s="80" t="str">
        <f>IF(EA_Tabelle!$L492="","",(INDEX(BT[BT_ID],MATCH(EA_Tabelle!$L492,BT[Bedarfsträger],0))))</f>
        <v/>
      </c>
      <c r="I492" s="82">
        <f t="shared" si="116"/>
        <v>0</v>
      </c>
      <c r="J492" s="82">
        <f t="shared" si="117"/>
        <v>0</v>
      </c>
      <c r="K492" s="83">
        <f t="shared" si="118"/>
        <v>0</v>
      </c>
      <c r="L492" s="44"/>
      <c r="M492" s="46"/>
      <c r="N492" s="208"/>
      <c r="O492" s="44"/>
      <c r="P492" s="43"/>
      <c r="Q492" s="206"/>
      <c r="R492" s="44"/>
      <c r="S492" s="90"/>
      <c r="T492" s="46"/>
      <c r="U492" s="210"/>
      <c r="V492" s="43"/>
      <c r="W492" s="186">
        <f>IFERROR(U492*INDEX(Preisstufen[Netto],MATCH(EA_Tabelle!T492,Preisstufen[Preisstufe],0)),0)</f>
        <v>0</v>
      </c>
      <c r="X492" s="186">
        <f t="shared" si="123"/>
        <v>0</v>
      </c>
      <c r="Y492" s="47"/>
      <c r="Z492" s="211"/>
      <c r="AA492" s="212"/>
      <c r="AB492" s="193">
        <f t="shared" si="119"/>
        <v>0</v>
      </c>
      <c r="AC492" s="211">
        <f t="shared" si="120"/>
        <v>0</v>
      </c>
      <c r="AD492" s="88">
        <v>0.19</v>
      </c>
      <c r="AE492" s="195">
        <f t="shared" si="124"/>
        <v>0</v>
      </c>
      <c r="AF492" s="211">
        <f t="shared" si="125"/>
        <v>0</v>
      </c>
      <c r="AG492" s="50"/>
      <c r="AH492" s="43"/>
      <c r="AI492" s="46"/>
      <c r="AJ492" s="43"/>
      <c r="AK492" s="43"/>
      <c r="AL492" s="46"/>
      <c r="AM492" s="47"/>
      <c r="AN492" s="76">
        <f t="shared" si="121"/>
        <v>0</v>
      </c>
      <c r="AO492" s="76">
        <f t="shared" si="126"/>
        <v>0</v>
      </c>
      <c r="AP492" s="214"/>
      <c r="AQ492" s="76">
        <f t="shared" si="122"/>
        <v>0</v>
      </c>
      <c r="AR492" s="91">
        <f t="shared" si="127"/>
        <v>0</v>
      </c>
      <c r="AS492" s="184">
        <f>IF(EA_Tabelle!$AI492="Ja",EA_Tabelle!$AM492,IF(EA_Tabelle!$Y492&lt;&gt;"",EA_Tabelle!$Y492,EA_Tabelle!$U492))</f>
        <v>0</v>
      </c>
      <c r="AT492" s="76">
        <f>IF(EA_Tabelle!$AI492="Ja",EA_Tabelle!$AN492,IF(EA_Tabelle!$AC492&lt;&gt;0,EA_Tabelle!$AC492,EA_Tabelle!$W492))</f>
        <v>0</v>
      </c>
      <c r="AU492" s="91">
        <f>IF(EA_Tabelle!$AI492="Ja",EA_Tabelle!$AO492,IF(EA_Tabelle!$AF492&lt;&gt;0,EA_Tabelle!$AF492,EA_Tabelle!$X492))</f>
        <v>0</v>
      </c>
    </row>
    <row r="493" spans="1:47" s="81" customFormat="1" ht="25" customHeight="1" x14ac:dyDescent="0.3">
      <c r="A493" s="89" t="str">
        <f t="shared" si="112"/>
        <v>0_473</v>
      </c>
      <c r="B493" s="78">
        <f t="shared" si="113"/>
        <v>0</v>
      </c>
      <c r="C493" s="78">
        <f>IF(EA_Tabelle!$B454="","",COUNTIF($B$20:B492,EA_Tabelle!$B454)+1)</f>
        <v>473</v>
      </c>
      <c r="D493" s="77">
        <f t="shared" si="114"/>
        <v>0</v>
      </c>
      <c r="E493" s="77" t="e">
        <f>INDEX(Lieferanten[L_ID],MATCH(EA_Tabelle!$M493,Lieferanten[Lieferantenbezeichnung],0))</f>
        <v>#N/A</v>
      </c>
      <c r="F493" s="79">
        <f t="shared" si="115"/>
        <v>0</v>
      </c>
      <c r="G493" s="79" t="str">
        <f>IF(EA_Tabelle!$L493="","",(INDEX(BT[Ressort],MATCH(EA_Tabelle!$L493,BT[Bedarfsträger],0))))</f>
        <v/>
      </c>
      <c r="H493" s="80" t="str">
        <f>IF(EA_Tabelle!$L493="","",(INDEX(BT[BT_ID],MATCH(EA_Tabelle!$L493,BT[Bedarfsträger],0))))</f>
        <v/>
      </c>
      <c r="I493" s="82">
        <f t="shared" si="116"/>
        <v>0</v>
      </c>
      <c r="J493" s="82">
        <f t="shared" si="117"/>
        <v>0</v>
      </c>
      <c r="K493" s="83">
        <f t="shared" si="118"/>
        <v>0</v>
      </c>
      <c r="L493" s="44"/>
      <c r="M493" s="46"/>
      <c r="N493" s="208"/>
      <c r="O493" s="44"/>
      <c r="P493" s="43"/>
      <c r="Q493" s="206"/>
      <c r="R493" s="44"/>
      <c r="S493" s="90"/>
      <c r="T493" s="46"/>
      <c r="U493" s="210"/>
      <c r="V493" s="43"/>
      <c r="W493" s="186">
        <f>IFERROR(U493*INDEX(Preisstufen[Netto],MATCH(EA_Tabelle!T493,Preisstufen[Preisstufe],0)),0)</f>
        <v>0</v>
      </c>
      <c r="X493" s="186">
        <f t="shared" si="123"/>
        <v>0</v>
      </c>
      <c r="Y493" s="47"/>
      <c r="Z493" s="211"/>
      <c r="AA493" s="212"/>
      <c r="AB493" s="193">
        <f t="shared" si="119"/>
        <v>0</v>
      </c>
      <c r="AC493" s="211">
        <f t="shared" si="120"/>
        <v>0</v>
      </c>
      <c r="AD493" s="88">
        <v>0.19</v>
      </c>
      <c r="AE493" s="195">
        <f t="shared" si="124"/>
        <v>0</v>
      </c>
      <c r="AF493" s="211">
        <f t="shared" si="125"/>
        <v>0</v>
      </c>
      <c r="AG493" s="50"/>
      <c r="AH493" s="43"/>
      <c r="AI493" s="46"/>
      <c r="AJ493" s="43"/>
      <c r="AK493" s="43"/>
      <c r="AL493" s="46"/>
      <c r="AM493" s="47"/>
      <c r="AN493" s="76">
        <f t="shared" si="121"/>
        <v>0</v>
      </c>
      <c r="AO493" s="76">
        <f t="shared" si="126"/>
        <v>0</v>
      </c>
      <c r="AP493" s="214"/>
      <c r="AQ493" s="76">
        <f t="shared" si="122"/>
        <v>0</v>
      </c>
      <c r="AR493" s="91">
        <f t="shared" si="127"/>
        <v>0</v>
      </c>
      <c r="AS493" s="184">
        <f>IF(EA_Tabelle!$AI493="Ja",EA_Tabelle!$AM493,IF(EA_Tabelle!$Y493&lt;&gt;"",EA_Tabelle!$Y493,EA_Tabelle!$U493))</f>
        <v>0</v>
      </c>
      <c r="AT493" s="76">
        <f>IF(EA_Tabelle!$AI493="Ja",EA_Tabelle!$AN493,IF(EA_Tabelle!$AC493&lt;&gt;0,EA_Tabelle!$AC493,EA_Tabelle!$W493))</f>
        <v>0</v>
      </c>
      <c r="AU493" s="91">
        <f>IF(EA_Tabelle!$AI493="Ja",EA_Tabelle!$AO493,IF(EA_Tabelle!$AF493&lt;&gt;0,EA_Tabelle!$AF493,EA_Tabelle!$X493))</f>
        <v>0</v>
      </c>
    </row>
    <row r="494" spans="1:47" s="81" customFormat="1" ht="25" customHeight="1" x14ac:dyDescent="0.3">
      <c r="A494" s="89" t="str">
        <f t="shared" si="112"/>
        <v>0_474</v>
      </c>
      <c r="B494" s="78">
        <f t="shared" si="113"/>
        <v>0</v>
      </c>
      <c r="C494" s="78">
        <f>IF(EA_Tabelle!$B668="","",COUNTIF($B$20:B493,EA_Tabelle!$B668)+1)</f>
        <v>474</v>
      </c>
      <c r="D494" s="77">
        <f t="shared" si="114"/>
        <v>0</v>
      </c>
      <c r="E494" s="77" t="e">
        <f>INDEX(Lieferanten[L_ID],MATCH(EA_Tabelle!$M494,Lieferanten[Lieferantenbezeichnung],0))</f>
        <v>#N/A</v>
      </c>
      <c r="F494" s="79">
        <f t="shared" si="115"/>
        <v>0</v>
      </c>
      <c r="G494" s="79" t="str">
        <f>IF(EA_Tabelle!$L494="","",(INDEX(BT[Ressort],MATCH(EA_Tabelle!$L494,BT[Bedarfsträger],0))))</f>
        <v/>
      </c>
      <c r="H494" s="80" t="str">
        <f>IF(EA_Tabelle!$L494="","",(INDEX(BT[BT_ID],MATCH(EA_Tabelle!$L494,BT[Bedarfsträger],0))))</f>
        <v/>
      </c>
      <c r="I494" s="82">
        <f t="shared" si="116"/>
        <v>0</v>
      </c>
      <c r="J494" s="82">
        <f t="shared" si="117"/>
        <v>0</v>
      </c>
      <c r="K494" s="83">
        <f t="shared" si="118"/>
        <v>0</v>
      </c>
      <c r="L494" s="44"/>
      <c r="M494" s="46"/>
      <c r="N494" s="208"/>
      <c r="O494" s="44"/>
      <c r="P494" s="43"/>
      <c r="Q494" s="206"/>
      <c r="R494" s="44"/>
      <c r="S494" s="90"/>
      <c r="T494" s="46"/>
      <c r="U494" s="210"/>
      <c r="V494" s="43"/>
      <c r="W494" s="186">
        <f>IFERROR(U494*INDEX(Preisstufen[Netto],MATCH(EA_Tabelle!T494,Preisstufen[Preisstufe],0)),0)</f>
        <v>0</v>
      </c>
      <c r="X494" s="186">
        <f t="shared" si="123"/>
        <v>0</v>
      </c>
      <c r="Y494" s="47"/>
      <c r="Z494" s="211"/>
      <c r="AA494" s="212"/>
      <c r="AB494" s="193">
        <f t="shared" si="119"/>
        <v>0</v>
      </c>
      <c r="AC494" s="211">
        <f t="shared" si="120"/>
        <v>0</v>
      </c>
      <c r="AD494" s="88">
        <v>0.19</v>
      </c>
      <c r="AE494" s="195">
        <f t="shared" si="124"/>
        <v>0</v>
      </c>
      <c r="AF494" s="211">
        <f t="shared" si="125"/>
        <v>0</v>
      </c>
      <c r="AG494" s="50"/>
      <c r="AH494" s="43"/>
      <c r="AI494" s="46"/>
      <c r="AJ494" s="43"/>
      <c r="AK494" s="43"/>
      <c r="AL494" s="46"/>
      <c r="AM494" s="47"/>
      <c r="AN494" s="76">
        <f t="shared" si="121"/>
        <v>0</v>
      </c>
      <c r="AO494" s="76">
        <f t="shared" si="126"/>
        <v>0</v>
      </c>
      <c r="AP494" s="214"/>
      <c r="AQ494" s="76">
        <f t="shared" si="122"/>
        <v>0</v>
      </c>
      <c r="AR494" s="91">
        <f t="shared" si="127"/>
        <v>0</v>
      </c>
      <c r="AS494" s="184">
        <f>IF(EA_Tabelle!$AI494="Ja",EA_Tabelle!$AM494,IF(EA_Tabelle!$Y494&lt;&gt;"",EA_Tabelle!$Y494,EA_Tabelle!$U494))</f>
        <v>0</v>
      </c>
      <c r="AT494" s="76">
        <f>IF(EA_Tabelle!$AI494="Ja",EA_Tabelle!$AN494,IF(EA_Tabelle!$AC494&lt;&gt;0,EA_Tabelle!$AC494,EA_Tabelle!$W494))</f>
        <v>0</v>
      </c>
      <c r="AU494" s="91">
        <f>IF(EA_Tabelle!$AI494="Ja",EA_Tabelle!$AO494,IF(EA_Tabelle!$AF494&lt;&gt;0,EA_Tabelle!$AF494,EA_Tabelle!$X494))</f>
        <v>0</v>
      </c>
    </row>
    <row r="495" spans="1:47" s="81" customFormat="1" ht="25" customHeight="1" x14ac:dyDescent="0.3">
      <c r="A495" s="89" t="str">
        <f t="shared" si="112"/>
        <v>0_475</v>
      </c>
      <c r="B495" s="78">
        <f t="shared" si="113"/>
        <v>0</v>
      </c>
      <c r="C495" s="78">
        <f>IF(EA_Tabelle!$B699="","",COUNTIF($B$20:B494,EA_Tabelle!$B699)+1)</f>
        <v>475</v>
      </c>
      <c r="D495" s="77">
        <f t="shared" si="114"/>
        <v>0</v>
      </c>
      <c r="E495" s="77" t="e">
        <f>INDEX(Lieferanten[L_ID],MATCH(EA_Tabelle!$M495,Lieferanten[Lieferantenbezeichnung],0))</f>
        <v>#N/A</v>
      </c>
      <c r="F495" s="79">
        <f t="shared" si="115"/>
        <v>0</v>
      </c>
      <c r="G495" s="79" t="str">
        <f>IF(EA_Tabelle!$L495="","",(INDEX(BT[Ressort],MATCH(EA_Tabelle!$L495,BT[Bedarfsträger],0))))</f>
        <v/>
      </c>
      <c r="H495" s="80" t="str">
        <f>IF(EA_Tabelle!$L495="","",(INDEX(BT[BT_ID],MATCH(EA_Tabelle!$L495,BT[Bedarfsträger],0))))</f>
        <v/>
      </c>
      <c r="I495" s="82">
        <f t="shared" si="116"/>
        <v>0</v>
      </c>
      <c r="J495" s="82">
        <f t="shared" si="117"/>
        <v>0</v>
      </c>
      <c r="K495" s="83">
        <f t="shared" si="118"/>
        <v>0</v>
      </c>
      <c r="L495" s="44"/>
      <c r="M495" s="46"/>
      <c r="N495" s="208"/>
      <c r="O495" s="44"/>
      <c r="P495" s="43"/>
      <c r="Q495" s="206"/>
      <c r="R495" s="44"/>
      <c r="S495" s="90"/>
      <c r="T495" s="46"/>
      <c r="U495" s="210"/>
      <c r="V495" s="43"/>
      <c r="W495" s="186">
        <f>IFERROR(U495*INDEX(Preisstufen[Netto],MATCH(EA_Tabelle!T495,Preisstufen[Preisstufe],0)),0)</f>
        <v>0</v>
      </c>
      <c r="X495" s="186">
        <f t="shared" si="123"/>
        <v>0</v>
      </c>
      <c r="Y495" s="47"/>
      <c r="Z495" s="211"/>
      <c r="AA495" s="212"/>
      <c r="AB495" s="193">
        <f t="shared" si="119"/>
        <v>0</v>
      </c>
      <c r="AC495" s="211">
        <f t="shared" si="120"/>
        <v>0</v>
      </c>
      <c r="AD495" s="88">
        <v>0.19</v>
      </c>
      <c r="AE495" s="195">
        <f t="shared" si="124"/>
        <v>0</v>
      </c>
      <c r="AF495" s="211">
        <f t="shared" si="125"/>
        <v>0</v>
      </c>
      <c r="AG495" s="50"/>
      <c r="AH495" s="43"/>
      <c r="AI495" s="46"/>
      <c r="AJ495" s="43"/>
      <c r="AK495" s="43"/>
      <c r="AL495" s="46"/>
      <c r="AM495" s="47"/>
      <c r="AN495" s="76">
        <f t="shared" si="121"/>
        <v>0</v>
      </c>
      <c r="AO495" s="76">
        <f t="shared" si="126"/>
        <v>0</v>
      </c>
      <c r="AP495" s="214"/>
      <c r="AQ495" s="76">
        <f t="shared" si="122"/>
        <v>0</v>
      </c>
      <c r="AR495" s="91">
        <f t="shared" si="127"/>
        <v>0</v>
      </c>
      <c r="AS495" s="184">
        <f>IF(EA_Tabelle!$AI495="Ja",EA_Tabelle!$AM495,IF(EA_Tabelle!$Y495&lt;&gt;"",EA_Tabelle!$Y495,EA_Tabelle!$U495))</f>
        <v>0</v>
      </c>
      <c r="AT495" s="76">
        <f>IF(EA_Tabelle!$AI495="Ja",EA_Tabelle!$AN495,IF(EA_Tabelle!$AC495&lt;&gt;0,EA_Tabelle!$AC495,EA_Tabelle!$W495))</f>
        <v>0</v>
      </c>
      <c r="AU495" s="91">
        <f>IF(EA_Tabelle!$AI495="Ja",EA_Tabelle!$AO495,IF(EA_Tabelle!$AF495&lt;&gt;0,EA_Tabelle!$AF495,EA_Tabelle!$X495))</f>
        <v>0</v>
      </c>
    </row>
    <row r="496" spans="1:47" s="81" customFormat="1" ht="25" customHeight="1" x14ac:dyDescent="0.3">
      <c r="A496" s="89" t="str">
        <f t="shared" si="112"/>
        <v>0_476</v>
      </c>
      <c r="B496" s="78">
        <f t="shared" si="113"/>
        <v>0</v>
      </c>
      <c r="C496" s="78">
        <f>IF(EA_Tabelle!$B719="","",COUNTIF($B$20:B495,EA_Tabelle!$B719)+1)</f>
        <v>476</v>
      </c>
      <c r="D496" s="77">
        <f t="shared" si="114"/>
        <v>0</v>
      </c>
      <c r="E496" s="77" t="e">
        <f>INDEX(Lieferanten[L_ID],MATCH(EA_Tabelle!$M496,Lieferanten[Lieferantenbezeichnung],0))</f>
        <v>#N/A</v>
      </c>
      <c r="F496" s="79">
        <f t="shared" si="115"/>
        <v>0</v>
      </c>
      <c r="G496" s="79" t="str">
        <f>IF(EA_Tabelle!$L496="","",(INDEX(BT[Ressort],MATCH(EA_Tabelle!$L496,BT[Bedarfsträger],0))))</f>
        <v/>
      </c>
      <c r="H496" s="80" t="str">
        <f>IF(EA_Tabelle!$L496="","",(INDEX(BT[BT_ID],MATCH(EA_Tabelle!$L496,BT[Bedarfsträger],0))))</f>
        <v/>
      </c>
      <c r="I496" s="82">
        <f t="shared" si="116"/>
        <v>0</v>
      </c>
      <c r="J496" s="82">
        <f t="shared" si="117"/>
        <v>0</v>
      </c>
      <c r="K496" s="83">
        <f t="shared" si="118"/>
        <v>0</v>
      </c>
      <c r="L496" s="44"/>
      <c r="M496" s="46"/>
      <c r="N496" s="208"/>
      <c r="O496" s="44"/>
      <c r="P496" s="43"/>
      <c r="Q496" s="206"/>
      <c r="R496" s="44"/>
      <c r="S496" s="90"/>
      <c r="T496" s="46"/>
      <c r="U496" s="210"/>
      <c r="V496" s="43"/>
      <c r="W496" s="186">
        <f>IFERROR(U496*INDEX(Preisstufen[Netto],MATCH(EA_Tabelle!T496,Preisstufen[Preisstufe],0)),0)</f>
        <v>0</v>
      </c>
      <c r="X496" s="186">
        <f t="shared" si="123"/>
        <v>0</v>
      </c>
      <c r="Y496" s="47"/>
      <c r="Z496" s="211"/>
      <c r="AA496" s="212"/>
      <c r="AB496" s="193">
        <f t="shared" si="119"/>
        <v>0</v>
      </c>
      <c r="AC496" s="211">
        <f t="shared" si="120"/>
        <v>0</v>
      </c>
      <c r="AD496" s="88">
        <v>0.19</v>
      </c>
      <c r="AE496" s="195">
        <f t="shared" si="124"/>
        <v>0</v>
      </c>
      <c r="AF496" s="211">
        <f t="shared" si="125"/>
        <v>0</v>
      </c>
      <c r="AG496" s="50"/>
      <c r="AH496" s="43"/>
      <c r="AI496" s="46"/>
      <c r="AJ496" s="43"/>
      <c r="AK496" s="43"/>
      <c r="AL496" s="46"/>
      <c r="AM496" s="47"/>
      <c r="AN496" s="76">
        <f t="shared" si="121"/>
        <v>0</v>
      </c>
      <c r="AO496" s="76">
        <f t="shared" si="126"/>
        <v>0</v>
      </c>
      <c r="AP496" s="214"/>
      <c r="AQ496" s="76">
        <f t="shared" si="122"/>
        <v>0</v>
      </c>
      <c r="AR496" s="91">
        <f t="shared" si="127"/>
        <v>0</v>
      </c>
      <c r="AS496" s="184">
        <f>IF(EA_Tabelle!$AI496="Ja",EA_Tabelle!$AM496,IF(EA_Tabelle!$Y496&lt;&gt;"",EA_Tabelle!$Y496,EA_Tabelle!$U496))</f>
        <v>0</v>
      </c>
      <c r="AT496" s="76">
        <f>IF(EA_Tabelle!$AI496="Ja",EA_Tabelle!$AN496,IF(EA_Tabelle!$AC496&lt;&gt;0,EA_Tabelle!$AC496,EA_Tabelle!$W496))</f>
        <v>0</v>
      </c>
      <c r="AU496" s="91">
        <f>IF(EA_Tabelle!$AI496="Ja",EA_Tabelle!$AO496,IF(EA_Tabelle!$AF496&lt;&gt;0,EA_Tabelle!$AF496,EA_Tabelle!$X496))</f>
        <v>0</v>
      </c>
    </row>
    <row r="497" spans="1:47" s="81" customFormat="1" ht="25" customHeight="1" x14ac:dyDescent="0.3">
      <c r="A497" s="89" t="str">
        <f t="shared" si="112"/>
        <v>0_477</v>
      </c>
      <c r="B497" s="78">
        <f t="shared" si="113"/>
        <v>0</v>
      </c>
      <c r="C497" s="78">
        <f>IF(EA_Tabelle!$B251="","",COUNTIF($B$20:B496,EA_Tabelle!$B251)+1)</f>
        <v>477</v>
      </c>
      <c r="D497" s="77">
        <f t="shared" si="114"/>
        <v>0</v>
      </c>
      <c r="E497" s="77" t="e">
        <f>INDEX(Lieferanten[L_ID],MATCH(EA_Tabelle!$M497,Lieferanten[Lieferantenbezeichnung],0))</f>
        <v>#N/A</v>
      </c>
      <c r="F497" s="79">
        <f t="shared" si="115"/>
        <v>0</v>
      </c>
      <c r="G497" s="79" t="str">
        <f>IF(EA_Tabelle!$L497="","",(INDEX(BT[Ressort],MATCH(EA_Tabelle!$L497,BT[Bedarfsträger],0))))</f>
        <v/>
      </c>
      <c r="H497" s="80" t="str">
        <f>IF(EA_Tabelle!$L497="","",(INDEX(BT[BT_ID],MATCH(EA_Tabelle!$L497,BT[Bedarfsträger],0))))</f>
        <v/>
      </c>
      <c r="I497" s="82">
        <f t="shared" si="116"/>
        <v>0</v>
      </c>
      <c r="J497" s="82">
        <f t="shared" si="117"/>
        <v>0</v>
      </c>
      <c r="K497" s="83">
        <f t="shared" si="118"/>
        <v>0</v>
      </c>
      <c r="L497" s="44"/>
      <c r="M497" s="46"/>
      <c r="N497" s="208"/>
      <c r="O497" s="44"/>
      <c r="P497" s="43"/>
      <c r="Q497" s="206"/>
      <c r="R497" s="44"/>
      <c r="S497" s="90"/>
      <c r="T497" s="46"/>
      <c r="U497" s="210"/>
      <c r="V497" s="43"/>
      <c r="W497" s="186">
        <f>IFERROR(U497*INDEX(Preisstufen[Netto],MATCH(EA_Tabelle!T497,Preisstufen[Preisstufe],0)),0)</f>
        <v>0</v>
      </c>
      <c r="X497" s="186">
        <f t="shared" si="123"/>
        <v>0</v>
      </c>
      <c r="Y497" s="47"/>
      <c r="Z497" s="211"/>
      <c r="AA497" s="212"/>
      <c r="AB497" s="193">
        <f t="shared" si="119"/>
        <v>0</v>
      </c>
      <c r="AC497" s="211">
        <f t="shared" si="120"/>
        <v>0</v>
      </c>
      <c r="AD497" s="88">
        <v>0.19</v>
      </c>
      <c r="AE497" s="195">
        <f t="shared" si="124"/>
        <v>0</v>
      </c>
      <c r="AF497" s="211">
        <f t="shared" si="125"/>
        <v>0</v>
      </c>
      <c r="AG497" s="50"/>
      <c r="AH497" s="43"/>
      <c r="AI497" s="46"/>
      <c r="AJ497" s="43"/>
      <c r="AK497" s="43"/>
      <c r="AL497" s="46"/>
      <c r="AM497" s="47"/>
      <c r="AN497" s="76">
        <f t="shared" si="121"/>
        <v>0</v>
      </c>
      <c r="AO497" s="76">
        <f t="shared" si="126"/>
        <v>0</v>
      </c>
      <c r="AP497" s="214"/>
      <c r="AQ497" s="76">
        <f t="shared" si="122"/>
        <v>0</v>
      </c>
      <c r="AR497" s="91">
        <f t="shared" si="127"/>
        <v>0</v>
      </c>
      <c r="AS497" s="184">
        <f>IF(EA_Tabelle!$AI497="Ja",EA_Tabelle!$AM497,IF(EA_Tabelle!$Y497&lt;&gt;"",EA_Tabelle!$Y497,EA_Tabelle!$U497))</f>
        <v>0</v>
      </c>
      <c r="AT497" s="76">
        <f>IF(EA_Tabelle!$AI497="Ja",EA_Tabelle!$AN497,IF(EA_Tabelle!$AC497&lt;&gt;0,EA_Tabelle!$AC497,EA_Tabelle!$W497))</f>
        <v>0</v>
      </c>
      <c r="AU497" s="91">
        <f>IF(EA_Tabelle!$AI497="Ja",EA_Tabelle!$AO497,IF(EA_Tabelle!$AF497&lt;&gt;0,EA_Tabelle!$AF497,EA_Tabelle!$X497))</f>
        <v>0</v>
      </c>
    </row>
    <row r="498" spans="1:47" s="81" customFormat="1" ht="25" customHeight="1" x14ac:dyDescent="0.3">
      <c r="A498" s="89" t="str">
        <f t="shared" si="112"/>
        <v>0_478</v>
      </c>
      <c r="B498" s="78">
        <f t="shared" si="113"/>
        <v>0</v>
      </c>
      <c r="C498" s="78">
        <f>IF(EA_Tabelle!$B237="","",COUNTIF($B$20:B497,EA_Tabelle!$B237)+1)</f>
        <v>478</v>
      </c>
      <c r="D498" s="77">
        <f t="shared" si="114"/>
        <v>0</v>
      </c>
      <c r="E498" s="77" t="e">
        <f>INDEX(Lieferanten[L_ID],MATCH(EA_Tabelle!$M498,Lieferanten[Lieferantenbezeichnung],0))</f>
        <v>#N/A</v>
      </c>
      <c r="F498" s="79">
        <f t="shared" si="115"/>
        <v>0</v>
      </c>
      <c r="G498" s="79" t="str">
        <f>IF(EA_Tabelle!$L498="","",(INDEX(BT[Ressort],MATCH(EA_Tabelle!$L498,BT[Bedarfsträger],0))))</f>
        <v/>
      </c>
      <c r="H498" s="80" t="str">
        <f>IF(EA_Tabelle!$L498="","",(INDEX(BT[BT_ID],MATCH(EA_Tabelle!$L498,BT[Bedarfsträger],0))))</f>
        <v/>
      </c>
      <c r="I498" s="82">
        <f t="shared" si="116"/>
        <v>0</v>
      </c>
      <c r="J498" s="82">
        <f t="shared" si="117"/>
        <v>0</v>
      </c>
      <c r="K498" s="83">
        <f t="shared" si="118"/>
        <v>0</v>
      </c>
      <c r="L498" s="44"/>
      <c r="M498" s="46"/>
      <c r="N498" s="208"/>
      <c r="O498" s="44"/>
      <c r="P498" s="43"/>
      <c r="Q498" s="206"/>
      <c r="R498" s="44"/>
      <c r="S498" s="90"/>
      <c r="T498" s="46"/>
      <c r="U498" s="210"/>
      <c r="V498" s="43"/>
      <c r="W498" s="186">
        <f>IFERROR(U498*INDEX(Preisstufen[Netto],MATCH(EA_Tabelle!T498,Preisstufen[Preisstufe],0)),0)</f>
        <v>0</v>
      </c>
      <c r="X498" s="186">
        <f t="shared" si="123"/>
        <v>0</v>
      </c>
      <c r="Y498" s="47"/>
      <c r="Z498" s="211"/>
      <c r="AA498" s="212"/>
      <c r="AB498" s="193">
        <f t="shared" si="119"/>
        <v>0</v>
      </c>
      <c r="AC498" s="211">
        <f t="shared" si="120"/>
        <v>0</v>
      </c>
      <c r="AD498" s="88">
        <v>0.19</v>
      </c>
      <c r="AE498" s="195">
        <f t="shared" si="124"/>
        <v>0</v>
      </c>
      <c r="AF498" s="211">
        <f t="shared" si="125"/>
        <v>0</v>
      </c>
      <c r="AG498" s="50"/>
      <c r="AH498" s="43"/>
      <c r="AI498" s="46"/>
      <c r="AJ498" s="43"/>
      <c r="AK498" s="43"/>
      <c r="AL498" s="46"/>
      <c r="AM498" s="47"/>
      <c r="AN498" s="76">
        <f t="shared" si="121"/>
        <v>0</v>
      </c>
      <c r="AO498" s="76">
        <f t="shared" si="126"/>
        <v>0</v>
      </c>
      <c r="AP498" s="214"/>
      <c r="AQ498" s="76">
        <f t="shared" si="122"/>
        <v>0</v>
      </c>
      <c r="AR498" s="91">
        <f t="shared" si="127"/>
        <v>0</v>
      </c>
      <c r="AS498" s="184">
        <f>IF(EA_Tabelle!$AI498="Ja",EA_Tabelle!$AM498,IF(EA_Tabelle!$Y498&lt;&gt;"",EA_Tabelle!$Y498,EA_Tabelle!$U498))</f>
        <v>0</v>
      </c>
      <c r="AT498" s="76">
        <f>IF(EA_Tabelle!$AI498="Ja",EA_Tabelle!$AN498,IF(EA_Tabelle!$AC498&lt;&gt;0,EA_Tabelle!$AC498,EA_Tabelle!$W498))</f>
        <v>0</v>
      </c>
      <c r="AU498" s="91">
        <f>IF(EA_Tabelle!$AI498="Ja",EA_Tabelle!$AO498,IF(EA_Tabelle!$AF498&lt;&gt;0,EA_Tabelle!$AF498,EA_Tabelle!$X498))</f>
        <v>0</v>
      </c>
    </row>
    <row r="499" spans="1:47" s="81" customFormat="1" ht="25" customHeight="1" x14ac:dyDescent="0.3">
      <c r="A499" s="89" t="str">
        <f t="shared" si="112"/>
        <v>0_479</v>
      </c>
      <c r="B499" s="78">
        <f t="shared" si="113"/>
        <v>0</v>
      </c>
      <c r="C499" s="78">
        <f>IF(EA_Tabelle!$B436="","",COUNTIF($B$20:B498,EA_Tabelle!$B436)+1)</f>
        <v>479</v>
      </c>
      <c r="D499" s="77">
        <f t="shared" si="114"/>
        <v>0</v>
      </c>
      <c r="E499" s="77" t="e">
        <f>INDEX(Lieferanten[L_ID],MATCH(EA_Tabelle!$M499,Lieferanten[Lieferantenbezeichnung],0))</f>
        <v>#N/A</v>
      </c>
      <c r="F499" s="79">
        <f t="shared" si="115"/>
        <v>0</v>
      </c>
      <c r="G499" s="79" t="str">
        <f>IF(EA_Tabelle!$L499="","",(INDEX(BT[Ressort],MATCH(EA_Tabelle!$L499,BT[Bedarfsträger],0))))</f>
        <v/>
      </c>
      <c r="H499" s="80" t="str">
        <f>IF(EA_Tabelle!$L499="","",(INDEX(BT[BT_ID],MATCH(EA_Tabelle!$L499,BT[Bedarfsträger],0))))</f>
        <v/>
      </c>
      <c r="I499" s="82">
        <f t="shared" si="116"/>
        <v>0</v>
      </c>
      <c r="J499" s="82">
        <f t="shared" si="117"/>
        <v>0</v>
      </c>
      <c r="K499" s="83">
        <f t="shared" si="118"/>
        <v>0</v>
      </c>
      <c r="L499" s="44"/>
      <c r="M499" s="46"/>
      <c r="N499" s="208"/>
      <c r="O499" s="44"/>
      <c r="P499" s="43"/>
      <c r="Q499" s="206"/>
      <c r="R499" s="44"/>
      <c r="S499" s="90"/>
      <c r="T499" s="46"/>
      <c r="U499" s="210"/>
      <c r="V499" s="43"/>
      <c r="W499" s="186">
        <f>IFERROR(U499*INDEX(Preisstufen[Netto],MATCH(EA_Tabelle!T499,Preisstufen[Preisstufe],0)),0)</f>
        <v>0</v>
      </c>
      <c r="X499" s="186">
        <f t="shared" si="123"/>
        <v>0</v>
      </c>
      <c r="Y499" s="47"/>
      <c r="Z499" s="211"/>
      <c r="AA499" s="212"/>
      <c r="AB499" s="193">
        <f t="shared" si="119"/>
        <v>0</v>
      </c>
      <c r="AC499" s="211">
        <f t="shared" si="120"/>
        <v>0</v>
      </c>
      <c r="AD499" s="88">
        <v>0.19</v>
      </c>
      <c r="AE499" s="195">
        <f t="shared" si="124"/>
        <v>0</v>
      </c>
      <c r="AF499" s="211">
        <f t="shared" si="125"/>
        <v>0</v>
      </c>
      <c r="AG499" s="50"/>
      <c r="AH499" s="43"/>
      <c r="AI499" s="46"/>
      <c r="AJ499" s="43"/>
      <c r="AK499" s="43"/>
      <c r="AL499" s="46"/>
      <c r="AM499" s="47"/>
      <c r="AN499" s="76">
        <f t="shared" si="121"/>
        <v>0</v>
      </c>
      <c r="AO499" s="76">
        <f t="shared" si="126"/>
        <v>0</v>
      </c>
      <c r="AP499" s="214"/>
      <c r="AQ499" s="76">
        <f t="shared" si="122"/>
        <v>0</v>
      </c>
      <c r="AR499" s="91">
        <f t="shared" si="127"/>
        <v>0</v>
      </c>
      <c r="AS499" s="184">
        <f>IF(EA_Tabelle!$AI499="Ja",EA_Tabelle!$AM499,IF(EA_Tabelle!$Y499&lt;&gt;"",EA_Tabelle!$Y499,EA_Tabelle!$U499))</f>
        <v>0</v>
      </c>
      <c r="AT499" s="76">
        <f>IF(EA_Tabelle!$AI499="Ja",EA_Tabelle!$AN499,IF(EA_Tabelle!$AC499&lt;&gt;0,EA_Tabelle!$AC499,EA_Tabelle!$W499))</f>
        <v>0</v>
      </c>
      <c r="AU499" s="91">
        <f>IF(EA_Tabelle!$AI499="Ja",EA_Tabelle!$AO499,IF(EA_Tabelle!$AF499&lt;&gt;0,EA_Tabelle!$AF499,EA_Tabelle!$X499))</f>
        <v>0</v>
      </c>
    </row>
    <row r="500" spans="1:47" s="81" customFormat="1" ht="25" customHeight="1" x14ac:dyDescent="0.3">
      <c r="A500" s="89" t="str">
        <f t="shared" si="112"/>
        <v>0_480</v>
      </c>
      <c r="B500" s="78">
        <f t="shared" si="113"/>
        <v>0</v>
      </c>
      <c r="C500" s="78">
        <f>IF(EA_Tabelle!$B317="","",COUNTIF($B$20:B499,EA_Tabelle!$B317)+1)</f>
        <v>480</v>
      </c>
      <c r="D500" s="77">
        <f t="shared" si="114"/>
        <v>0</v>
      </c>
      <c r="E500" s="77" t="e">
        <f>INDEX(Lieferanten[L_ID],MATCH(EA_Tabelle!$M500,Lieferanten[Lieferantenbezeichnung],0))</f>
        <v>#N/A</v>
      </c>
      <c r="F500" s="79">
        <f t="shared" si="115"/>
        <v>0</v>
      </c>
      <c r="G500" s="79" t="str">
        <f>IF(EA_Tabelle!$L500="","",(INDEX(BT[Ressort],MATCH(EA_Tabelle!$L500,BT[Bedarfsträger],0))))</f>
        <v/>
      </c>
      <c r="H500" s="80" t="str">
        <f>IF(EA_Tabelle!$L500="","",(INDEX(BT[BT_ID],MATCH(EA_Tabelle!$L500,BT[Bedarfsträger],0))))</f>
        <v/>
      </c>
      <c r="I500" s="82">
        <f t="shared" si="116"/>
        <v>0</v>
      </c>
      <c r="J500" s="82">
        <f t="shared" si="117"/>
        <v>0</v>
      </c>
      <c r="K500" s="83">
        <f t="shared" si="118"/>
        <v>0</v>
      </c>
      <c r="L500" s="44"/>
      <c r="M500" s="46"/>
      <c r="N500" s="208"/>
      <c r="O500" s="44"/>
      <c r="P500" s="43"/>
      <c r="Q500" s="206"/>
      <c r="R500" s="44"/>
      <c r="S500" s="90"/>
      <c r="T500" s="46"/>
      <c r="U500" s="210"/>
      <c r="V500" s="43"/>
      <c r="W500" s="186">
        <f>IFERROR(U500*INDEX(Preisstufen[Netto],MATCH(EA_Tabelle!T500,Preisstufen[Preisstufe],0)),0)</f>
        <v>0</v>
      </c>
      <c r="X500" s="186">
        <f t="shared" si="123"/>
        <v>0</v>
      </c>
      <c r="Y500" s="47"/>
      <c r="Z500" s="211"/>
      <c r="AA500" s="212"/>
      <c r="AB500" s="193">
        <f t="shared" si="119"/>
        <v>0</v>
      </c>
      <c r="AC500" s="211">
        <f t="shared" si="120"/>
        <v>0</v>
      </c>
      <c r="AD500" s="88">
        <v>0.19</v>
      </c>
      <c r="AE500" s="195">
        <f t="shared" si="124"/>
        <v>0</v>
      </c>
      <c r="AF500" s="211">
        <f t="shared" si="125"/>
        <v>0</v>
      </c>
      <c r="AG500" s="50"/>
      <c r="AH500" s="43"/>
      <c r="AI500" s="46"/>
      <c r="AJ500" s="43"/>
      <c r="AK500" s="43"/>
      <c r="AL500" s="46"/>
      <c r="AM500" s="47"/>
      <c r="AN500" s="76">
        <f t="shared" si="121"/>
        <v>0</v>
      </c>
      <c r="AO500" s="76">
        <f t="shared" si="126"/>
        <v>0</v>
      </c>
      <c r="AP500" s="214"/>
      <c r="AQ500" s="76">
        <f t="shared" si="122"/>
        <v>0</v>
      </c>
      <c r="AR500" s="91">
        <f t="shared" si="127"/>
        <v>0</v>
      </c>
      <c r="AS500" s="184">
        <f>IF(EA_Tabelle!$AI500="Ja",EA_Tabelle!$AM500,IF(EA_Tabelle!$Y500&lt;&gt;"",EA_Tabelle!$Y500,EA_Tabelle!$U500))</f>
        <v>0</v>
      </c>
      <c r="AT500" s="76">
        <f>IF(EA_Tabelle!$AI500="Ja",EA_Tabelle!$AN500,IF(EA_Tabelle!$AC500&lt;&gt;0,EA_Tabelle!$AC500,EA_Tabelle!$W500))</f>
        <v>0</v>
      </c>
      <c r="AU500" s="91">
        <f>IF(EA_Tabelle!$AI500="Ja",EA_Tabelle!$AO500,IF(EA_Tabelle!$AF500&lt;&gt;0,EA_Tabelle!$AF500,EA_Tabelle!$X500))</f>
        <v>0</v>
      </c>
    </row>
    <row r="501" spans="1:47" s="81" customFormat="1" ht="25" customHeight="1" x14ac:dyDescent="0.3">
      <c r="A501" s="89" t="str">
        <f t="shared" si="112"/>
        <v>0_481</v>
      </c>
      <c r="B501" s="78">
        <f t="shared" si="113"/>
        <v>0</v>
      </c>
      <c r="C501" s="78">
        <f>IF(EA_Tabelle!$B621="","",COUNTIF($B$20:B500,EA_Tabelle!$B621)+1)</f>
        <v>481</v>
      </c>
      <c r="D501" s="77">
        <f t="shared" si="114"/>
        <v>0</v>
      </c>
      <c r="E501" s="77" t="e">
        <f>INDEX(Lieferanten[L_ID],MATCH(EA_Tabelle!$M501,Lieferanten[Lieferantenbezeichnung],0))</f>
        <v>#N/A</v>
      </c>
      <c r="F501" s="79">
        <f t="shared" si="115"/>
        <v>0</v>
      </c>
      <c r="G501" s="79" t="str">
        <f>IF(EA_Tabelle!$L501="","",(INDEX(BT[Ressort],MATCH(EA_Tabelle!$L501,BT[Bedarfsträger],0))))</f>
        <v/>
      </c>
      <c r="H501" s="80" t="str">
        <f>IF(EA_Tabelle!$L501="","",(INDEX(BT[BT_ID],MATCH(EA_Tabelle!$L501,BT[Bedarfsträger],0))))</f>
        <v/>
      </c>
      <c r="I501" s="82">
        <f t="shared" si="116"/>
        <v>0</v>
      </c>
      <c r="J501" s="82">
        <f t="shared" si="117"/>
        <v>0</v>
      </c>
      <c r="K501" s="83">
        <f t="shared" si="118"/>
        <v>0</v>
      </c>
      <c r="L501" s="44"/>
      <c r="M501" s="46"/>
      <c r="N501" s="208"/>
      <c r="O501" s="44"/>
      <c r="P501" s="43"/>
      <c r="Q501" s="206"/>
      <c r="R501" s="44"/>
      <c r="S501" s="90"/>
      <c r="T501" s="46"/>
      <c r="U501" s="210"/>
      <c r="V501" s="43"/>
      <c r="W501" s="186">
        <f>IFERROR(U501*INDEX(Preisstufen[Netto],MATCH(EA_Tabelle!T501,Preisstufen[Preisstufe],0)),0)</f>
        <v>0</v>
      </c>
      <c r="X501" s="186">
        <f t="shared" si="123"/>
        <v>0</v>
      </c>
      <c r="Y501" s="47"/>
      <c r="Z501" s="211"/>
      <c r="AA501" s="212"/>
      <c r="AB501" s="193">
        <f t="shared" si="119"/>
        <v>0</v>
      </c>
      <c r="AC501" s="211">
        <f t="shared" si="120"/>
        <v>0</v>
      </c>
      <c r="AD501" s="88">
        <v>0.19</v>
      </c>
      <c r="AE501" s="195">
        <f t="shared" si="124"/>
        <v>0</v>
      </c>
      <c r="AF501" s="211">
        <f t="shared" si="125"/>
        <v>0</v>
      </c>
      <c r="AG501" s="50"/>
      <c r="AH501" s="43"/>
      <c r="AI501" s="46"/>
      <c r="AJ501" s="43"/>
      <c r="AK501" s="43"/>
      <c r="AL501" s="46"/>
      <c r="AM501" s="47"/>
      <c r="AN501" s="76">
        <f t="shared" si="121"/>
        <v>0</v>
      </c>
      <c r="AO501" s="76">
        <f t="shared" si="126"/>
        <v>0</v>
      </c>
      <c r="AP501" s="214"/>
      <c r="AQ501" s="76">
        <f t="shared" si="122"/>
        <v>0</v>
      </c>
      <c r="AR501" s="91">
        <f t="shared" si="127"/>
        <v>0</v>
      </c>
      <c r="AS501" s="184">
        <f>IF(EA_Tabelle!$AI501="Ja",EA_Tabelle!$AM501,IF(EA_Tabelle!$Y501&lt;&gt;"",EA_Tabelle!$Y501,EA_Tabelle!$U501))</f>
        <v>0</v>
      </c>
      <c r="AT501" s="76">
        <f>IF(EA_Tabelle!$AI501="Ja",EA_Tabelle!$AN501,IF(EA_Tabelle!$AC501&lt;&gt;0,EA_Tabelle!$AC501,EA_Tabelle!$W501))</f>
        <v>0</v>
      </c>
      <c r="AU501" s="91">
        <f>IF(EA_Tabelle!$AI501="Ja",EA_Tabelle!$AO501,IF(EA_Tabelle!$AF501&lt;&gt;0,EA_Tabelle!$AF501,EA_Tabelle!$X501))</f>
        <v>0</v>
      </c>
    </row>
    <row r="502" spans="1:47" s="81" customFormat="1" ht="25" customHeight="1" x14ac:dyDescent="0.3">
      <c r="A502" s="89" t="str">
        <f t="shared" si="112"/>
        <v>0_482</v>
      </c>
      <c r="B502" s="78">
        <f t="shared" si="113"/>
        <v>0</v>
      </c>
      <c r="C502" s="78">
        <f>IF(EA_Tabelle!$B228="","",COUNTIF($B$20:B501,EA_Tabelle!$B228)+1)</f>
        <v>482</v>
      </c>
      <c r="D502" s="77">
        <f t="shared" si="114"/>
        <v>0</v>
      </c>
      <c r="E502" s="77" t="e">
        <f>INDEX(Lieferanten[L_ID],MATCH(EA_Tabelle!$M502,Lieferanten[Lieferantenbezeichnung],0))</f>
        <v>#N/A</v>
      </c>
      <c r="F502" s="79">
        <f t="shared" si="115"/>
        <v>0</v>
      </c>
      <c r="G502" s="79" t="str">
        <f>IF(EA_Tabelle!$L502="","",(INDEX(BT[Ressort],MATCH(EA_Tabelle!$L502,BT[Bedarfsträger],0))))</f>
        <v/>
      </c>
      <c r="H502" s="80" t="str">
        <f>IF(EA_Tabelle!$L502="","",(INDEX(BT[BT_ID],MATCH(EA_Tabelle!$L502,BT[Bedarfsträger],0))))</f>
        <v/>
      </c>
      <c r="I502" s="82">
        <f t="shared" si="116"/>
        <v>0</v>
      </c>
      <c r="J502" s="82">
        <f t="shared" si="117"/>
        <v>0</v>
      </c>
      <c r="K502" s="83">
        <f t="shared" si="118"/>
        <v>0</v>
      </c>
      <c r="L502" s="44"/>
      <c r="M502" s="46"/>
      <c r="N502" s="208"/>
      <c r="O502" s="44"/>
      <c r="P502" s="43"/>
      <c r="Q502" s="206"/>
      <c r="R502" s="44"/>
      <c r="S502" s="90"/>
      <c r="T502" s="46"/>
      <c r="U502" s="210"/>
      <c r="V502" s="43"/>
      <c r="W502" s="186">
        <f>IFERROR(U502*INDEX(Preisstufen[Netto],MATCH(EA_Tabelle!T502,Preisstufen[Preisstufe],0)),0)</f>
        <v>0</v>
      </c>
      <c r="X502" s="186">
        <f t="shared" ref="X502:X565" si="128">W502*(1+AD502)</f>
        <v>0</v>
      </c>
      <c r="Y502" s="47"/>
      <c r="Z502" s="211"/>
      <c r="AA502" s="212"/>
      <c r="AB502" s="193">
        <f t="shared" si="119"/>
        <v>0</v>
      </c>
      <c r="AC502" s="211">
        <f t="shared" si="120"/>
        <v>0</v>
      </c>
      <c r="AD502" s="88">
        <v>0.19</v>
      </c>
      <c r="AE502" s="195">
        <f t="shared" si="124"/>
        <v>0</v>
      </c>
      <c r="AF502" s="211">
        <f t="shared" si="125"/>
        <v>0</v>
      </c>
      <c r="AG502" s="50"/>
      <c r="AH502" s="43"/>
      <c r="AI502" s="46"/>
      <c r="AJ502" s="43"/>
      <c r="AK502" s="43"/>
      <c r="AL502" s="46"/>
      <c r="AM502" s="47"/>
      <c r="AN502" s="76">
        <f t="shared" si="121"/>
        <v>0</v>
      </c>
      <c r="AO502" s="76">
        <f t="shared" si="126"/>
        <v>0</v>
      </c>
      <c r="AP502" s="214"/>
      <c r="AQ502" s="76">
        <f t="shared" si="122"/>
        <v>0</v>
      </c>
      <c r="AR502" s="91">
        <f t="shared" si="127"/>
        <v>0</v>
      </c>
      <c r="AS502" s="184">
        <f>IF(EA_Tabelle!$AI502="Ja",EA_Tabelle!$AM502,IF(EA_Tabelle!$Y502&lt;&gt;"",EA_Tabelle!$Y502,EA_Tabelle!$U502))</f>
        <v>0</v>
      </c>
      <c r="AT502" s="76">
        <f>IF(EA_Tabelle!$AI502="Ja",EA_Tabelle!$AN502,IF(EA_Tabelle!$AC502&lt;&gt;0,EA_Tabelle!$AC502,EA_Tabelle!$W502))</f>
        <v>0</v>
      </c>
      <c r="AU502" s="91">
        <f>IF(EA_Tabelle!$AI502="Ja",EA_Tabelle!$AO502,IF(EA_Tabelle!$AF502&lt;&gt;0,EA_Tabelle!$AF502,EA_Tabelle!$X502))</f>
        <v>0</v>
      </c>
    </row>
    <row r="503" spans="1:47" s="81" customFormat="1" ht="25" customHeight="1" x14ac:dyDescent="0.3">
      <c r="A503" s="89" t="str">
        <f t="shared" si="112"/>
        <v>0_483</v>
      </c>
      <c r="B503" s="78">
        <f t="shared" si="113"/>
        <v>0</v>
      </c>
      <c r="C503" s="78">
        <f>IF(EA_Tabelle!$B365="","",COUNTIF($B$20:B502,EA_Tabelle!$B365)+1)</f>
        <v>483</v>
      </c>
      <c r="D503" s="77">
        <f t="shared" si="114"/>
        <v>0</v>
      </c>
      <c r="E503" s="77" t="e">
        <f>INDEX(Lieferanten[L_ID],MATCH(EA_Tabelle!$M503,Lieferanten[Lieferantenbezeichnung],0))</f>
        <v>#N/A</v>
      </c>
      <c r="F503" s="79">
        <f t="shared" si="115"/>
        <v>0</v>
      </c>
      <c r="G503" s="79" t="str">
        <f>IF(EA_Tabelle!$L503="","",(INDEX(BT[Ressort],MATCH(EA_Tabelle!$L503,BT[Bedarfsträger],0))))</f>
        <v/>
      </c>
      <c r="H503" s="80" t="str">
        <f>IF(EA_Tabelle!$L503="","",(INDEX(BT[BT_ID],MATCH(EA_Tabelle!$L503,BT[Bedarfsträger],0))))</f>
        <v/>
      </c>
      <c r="I503" s="82">
        <f t="shared" si="116"/>
        <v>0</v>
      </c>
      <c r="J503" s="82">
        <f t="shared" si="117"/>
        <v>0</v>
      </c>
      <c r="K503" s="83">
        <f t="shared" si="118"/>
        <v>0</v>
      </c>
      <c r="L503" s="44"/>
      <c r="M503" s="46"/>
      <c r="N503" s="208"/>
      <c r="O503" s="44"/>
      <c r="P503" s="43"/>
      <c r="Q503" s="206"/>
      <c r="R503" s="44"/>
      <c r="S503" s="90"/>
      <c r="T503" s="46"/>
      <c r="U503" s="210"/>
      <c r="V503" s="43"/>
      <c r="W503" s="186">
        <f>IFERROR(U503*INDEX(Preisstufen[Netto],MATCH(EA_Tabelle!T503,Preisstufen[Preisstufe],0)),0)</f>
        <v>0</v>
      </c>
      <c r="X503" s="186">
        <f t="shared" si="128"/>
        <v>0</v>
      </c>
      <c r="Y503" s="47"/>
      <c r="Z503" s="211"/>
      <c r="AA503" s="212"/>
      <c r="AB503" s="193">
        <f t="shared" si="119"/>
        <v>0</v>
      </c>
      <c r="AC503" s="211">
        <f t="shared" si="120"/>
        <v>0</v>
      </c>
      <c r="AD503" s="88">
        <v>0.19</v>
      </c>
      <c r="AE503" s="195">
        <f t="shared" si="124"/>
        <v>0</v>
      </c>
      <c r="AF503" s="211">
        <f t="shared" si="125"/>
        <v>0</v>
      </c>
      <c r="AG503" s="50"/>
      <c r="AH503" s="43"/>
      <c r="AI503" s="46"/>
      <c r="AJ503" s="43"/>
      <c r="AK503" s="43"/>
      <c r="AL503" s="46"/>
      <c r="AM503" s="47"/>
      <c r="AN503" s="76">
        <f t="shared" si="121"/>
        <v>0</v>
      </c>
      <c r="AO503" s="76">
        <f t="shared" si="126"/>
        <v>0</v>
      </c>
      <c r="AP503" s="214"/>
      <c r="AQ503" s="76">
        <f t="shared" si="122"/>
        <v>0</v>
      </c>
      <c r="AR503" s="91">
        <f t="shared" si="127"/>
        <v>0</v>
      </c>
      <c r="AS503" s="184">
        <f>IF(EA_Tabelle!$AI503="Ja",EA_Tabelle!$AM503,IF(EA_Tabelle!$Y503&lt;&gt;"",EA_Tabelle!$Y503,EA_Tabelle!$U503))</f>
        <v>0</v>
      </c>
      <c r="AT503" s="76">
        <f>IF(EA_Tabelle!$AI503="Ja",EA_Tabelle!$AN503,IF(EA_Tabelle!$AC503&lt;&gt;0,EA_Tabelle!$AC503,EA_Tabelle!$W503))</f>
        <v>0</v>
      </c>
      <c r="AU503" s="91">
        <f>IF(EA_Tabelle!$AI503="Ja",EA_Tabelle!$AO503,IF(EA_Tabelle!$AF503&lt;&gt;0,EA_Tabelle!$AF503,EA_Tabelle!$X503))</f>
        <v>0</v>
      </c>
    </row>
    <row r="504" spans="1:47" s="81" customFormat="1" ht="25" customHeight="1" x14ac:dyDescent="0.3">
      <c r="A504" s="89" t="str">
        <f t="shared" si="112"/>
        <v>0_484</v>
      </c>
      <c r="B504" s="78">
        <f t="shared" si="113"/>
        <v>0</v>
      </c>
      <c r="C504" s="78">
        <f>IF(EA_Tabelle!$B588="","",COUNTIF($B$20:B503,EA_Tabelle!$B588)+1)</f>
        <v>484</v>
      </c>
      <c r="D504" s="77">
        <f t="shared" si="114"/>
        <v>0</v>
      </c>
      <c r="E504" s="77" t="e">
        <f>INDEX(Lieferanten[L_ID],MATCH(EA_Tabelle!$M504,Lieferanten[Lieferantenbezeichnung],0))</f>
        <v>#N/A</v>
      </c>
      <c r="F504" s="79">
        <f t="shared" si="115"/>
        <v>0</v>
      </c>
      <c r="G504" s="79" t="str">
        <f>IF(EA_Tabelle!$L504="","",(INDEX(BT[Ressort],MATCH(EA_Tabelle!$L504,BT[Bedarfsträger],0))))</f>
        <v/>
      </c>
      <c r="H504" s="80" t="str">
        <f>IF(EA_Tabelle!$L504="","",(INDEX(BT[BT_ID],MATCH(EA_Tabelle!$L504,BT[Bedarfsträger],0))))</f>
        <v/>
      </c>
      <c r="I504" s="82">
        <f t="shared" si="116"/>
        <v>0</v>
      </c>
      <c r="J504" s="82">
        <f t="shared" si="117"/>
        <v>0</v>
      </c>
      <c r="K504" s="83">
        <f t="shared" si="118"/>
        <v>0</v>
      </c>
      <c r="L504" s="44"/>
      <c r="M504" s="46"/>
      <c r="N504" s="208"/>
      <c r="O504" s="44"/>
      <c r="P504" s="43"/>
      <c r="Q504" s="206"/>
      <c r="R504" s="44"/>
      <c r="S504" s="90"/>
      <c r="T504" s="46"/>
      <c r="U504" s="210"/>
      <c r="V504" s="43"/>
      <c r="W504" s="186">
        <f>IFERROR(U504*INDEX(Preisstufen[Netto],MATCH(EA_Tabelle!T504,Preisstufen[Preisstufe],0)),0)</f>
        <v>0</v>
      </c>
      <c r="X504" s="186">
        <f t="shared" si="128"/>
        <v>0</v>
      </c>
      <c r="Y504" s="47"/>
      <c r="Z504" s="211"/>
      <c r="AA504" s="212"/>
      <c r="AB504" s="193">
        <f t="shared" si="119"/>
        <v>0</v>
      </c>
      <c r="AC504" s="211">
        <f t="shared" si="120"/>
        <v>0</v>
      </c>
      <c r="AD504" s="88">
        <v>0.19</v>
      </c>
      <c r="AE504" s="195">
        <f t="shared" si="124"/>
        <v>0</v>
      </c>
      <c r="AF504" s="211">
        <f t="shared" si="125"/>
        <v>0</v>
      </c>
      <c r="AG504" s="50"/>
      <c r="AH504" s="43"/>
      <c r="AI504" s="46"/>
      <c r="AJ504" s="43"/>
      <c r="AK504" s="43"/>
      <c r="AL504" s="46"/>
      <c r="AM504" s="47"/>
      <c r="AN504" s="76">
        <f t="shared" si="121"/>
        <v>0</v>
      </c>
      <c r="AO504" s="76">
        <f t="shared" si="126"/>
        <v>0</v>
      </c>
      <c r="AP504" s="214"/>
      <c r="AQ504" s="76">
        <f t="shared" si="122"/>
        <v>0</v>
      </c>
      <c r="AR504" s="91">
        <f t="shared" si="127"/>
        <v>0</v>
      </c>
      <c r="AS504" s="184">
        <f>IF(EA_Tabelle!$AI504="Ja",EA_Tabelle!$AM504,IF(EA_Tabelle!$Y504&lt;&gt;"",EA_Tabelle!$Y504,EA_Tabelle!$U504))</f>
        <v>0</v>
      </c>
      <c r="AT504" s="76">
        <f>IF(EA_Tabelle!$AI504="Ja",EA_Tabelle!$AN504,IF(EA_Tabelle!$AC504&lt;&gt;0,EA_Tabelle!$AC504,EA_Tabelle!$W504))</f>
        <v>0</v>
      </c>
      <c r="AU504" s="91">
        <f>IF(EA_Tabelle!$AI504="Ja",EA_Tabelle!$AO504,IF(EA_Tabelle!$AF504&lt;&gt;0,EA_Tabelle!$AF504,EA_Tabelle!$X504))</f>
        <v>0</v>
      </c>
    </row>
    <row r="505" spans="1:47" s="81" customFormat="1" ht="25" customHeight="1" x14ac:dyDescent="0.3">
      <c r="A505" s="89" t="str">
        <f t="shared" si="112"/>
        <v>0_485</v>
      </c>
      <c r="B505" s="78">
        <f t="shared" si="113"/>
        <v>0</v>
      </c>
      <c r="C505" s="78">
        <f>IF(EA_Tabelle!$B364="","",COUNTIF($B$20:B504,EA_Tabelle!$B364)+1)</f>
        <v>485</v>
      </c>
      <c r="D505" s="77">
        <f t="shared" si="114"/>
        <v>0</v>
      </c>
      <c r="E505" s="77" t="e">
        <f>INDEX(Lieferanten[L_ID],MATCH(EA_Tabelle!$M505,Lieferanten[Lieferantenbezeichnung],0))</f>
        <v>#N/A</v>
      </c>
      <c r="F505" s="79">
        <f t="shared" si="115"/>
        <v>0</v>
      </c>
      <c r="G505" s="79" t="str">
        <f>IF(EA_Tabelle!$L505="","",(INDEX(BT[Ressort],MATCH(EA_Tabelle!$L505,BT[Bedarfsträger],0))))</f>
        <v/>
      </c>
      <c r="H505" s="80" t="str">
        <f>IF(EA_Tabelle!$L505="","",(INDEX(BT[BT_ID],MATCH(EA_Tabelle!$L505,BT[Bedarfsträger],0))))</f>
        <v/>
      </c>
      <c r="I505" s="82">
        <f t="shared" si="116"/>
        <v>0</v>
      </c>
      <c r="J505" s="82">
        <f t="shared" si="117"/>
        <v>0</v>
      </c>
      <c r="K505" s="83">
        <f t="shared" si="118"/>
        <v>0</v>
      </c>
      <c r="L505" s="44"/>
      <c r="M505" s="46"/>
      <c r="N505" s="208"/>
      <c r="O505" s="44"/>
      <c r="P505" s="43"/>
      <c r="Q505" s="206"/>
      <c r="R505" s="44"/>
      <c r="S505" s="90"/>
      <c r="T505" s="46"/>
      <c r="U505" s="210"/>
      <c r="V505" s="43"/>
      <c r="W505" s="186">
        <f>IFERROR(U505*INDEX(Preisstufen[Netto],MATCH(EA_Tabelle!T505,Preisstufen[Preisstufe],0)),0)</f>
        <v>0</v>
      </c>
      <c r="X505" s="186">
        <f t="shared" si="128"/>
        <v>0</v>
      </c>
      <c r="Y505" s="47"/>
      <c r="Z505" s="211"/>
      <c r="AA505" s="212"/>
      <c r="AB505" s="193">
        <f t="shared" si="119"/>
        <v>0</v>
      </c>
      <c r="AC505" s="211">
        <f t="shared" si="120"/>
        <v>0</v>
      </c>
      <c r="AD505" s="88">
        <v>0.19</v>
      </c>
      <c r="AE505" s="195">
        <f t="shared" si="124"/>
        <v>0</v>
      </c>
      <c r="AF505" s="211">
        <f t="shared" si="125"/>
        <v>0</v>
      </c>
      <c r="AG505" s="50"/>
      <c r="AH505" s="43"/>
      <c r="AI505" s="46"/>
      <c r="AJ505" s="43"/>
      <c r="AK505" s="43"/>
      <c r="AL505" s="46"/>
      <c r="AM505" s="47"/>
      <c r="AN505" s="76">
        <f t="shared" si="121"/>
        <v>0</v>
      </c>
      <c r="AO505" s="76">
        <f t="shared" si="126"/>
        <v>0</v>
      </c>
      <c r="AP505" s="214"/>
      <c r="AQ505" s="76">
        <f t="shared" si="122"/>
        <v>0</v>
      </c>
      <c r="AR505" s="91">
        <f t="shared" si="127"/>
        <v>0</v>
      </c>
      <c r="AS505" s="184">
        <f>IF(EA_Tabelle!$AI505="Ja",EA_Tabelle!$AM505,IF(EA_Tabelle!$Y505&lt;&gt;"",EA_Tabelle!$Y505,EA_Tabelle!$U505))</f>
        <v>0</v>
      </c>
      <c r="AT505" s="76">
        <f>IF(EA_Tabelle!$AI505="Ja",EA_Tabelle!$AN505,IF(EA_Tabelle!$AC505&lt;&gt;0,EA_Tabelle!$AC505,EA_Tabelle!$W505))</f>
        <v>0</v>
      </c>
      <c r="AU505" s="91">
        <f>IF(EA_Tabelle!$AI505="Ja",EA_Tabelle!$AO505,IF(EA_Tabelle!$AF505&lt;&gt;0,EA_Tabelle!$AF505,EA_Tabelle!$X505))</f>
        <v>0</v>
      </c>
    </row>
    <row r="506" spans="1:47" s="81" customFormat="1" ht="25" customHeight="1" x14ac:dyDescent="0.3">
      <c r="A506" s="89" t="str">
        <f t="shared" si="112"/>
        <v>0_486</v>
      </c>
      <c r="B506" s="78">
        <f t="shared" si="113"/>
        <v>0</v>
      </c>
      <c r="C506" s="78">
        <f>IF(EA_Tabelle!$B564="","",COUNTIF($B$20:B505,EA_Tabelle!$B564)+1)</f>
        <v>486</v>
      </c>
      <c r="D506" s="77">
        <f t="shared" si="114"/>
        <v>0</v>
      </c>
      <c r="E506" s="77" t="e">
        <f>INDEX(Lieferanten[L_ID],MATCH(EA_Tabelle!$M506,Lieferanten[Lieferantenbezeichnung],0))</f>
        <v>#N/A</v>
      </c>
      <c r="F506" s="79">
        <f t="shared" si="115"/>
        <v>0</v>
      </c>
      <c r="G506" s="79" t="str">
        <f>IF(EA_Tabelle!$L506="","",(INDEX(BT[Ressort],MATCH(EA_Tabelle!$L506,BT[Bedarfsträger],0))))</f>
        <v/>
      </c>
      <c r="H506" s="80" t="str">
        <f>IF(EA_Tabelle!$L506="","",(INDEX(BT[BT_ID],MATCH(EA_Tabelle!$L506,BT[Bedarfsträger],0))))</f>
        <v/>
      </c>
      <c r="I506" s="82">
        <f t="shared" si="116"/>
        <v>0</v>
      </c>
      <c r="J506" s="82">
        <f t="shared" si="117"/>
        <v>0</v>
      </c>
      <c r="K506" s="83">
        <f t="shared" si="118"/>
        <v>0</v>
      </c>
      <c r="L506" s="44"/>
      <c r="M506" s="46"/>
      <c r="N506" s="208"/>
      <c r="O506" s="44"/>
      <c r="P506" s="43"/>
      <c r="Q506" s="206"/>
      <c r="R506" s="44"/>
      <c r="S506" s="90"/>
      <c r="T506" s="46"/>
      <c r="U506" s="210"/>
      <c r="V506" s="43"/>
      <c r="W506" s="186">
        <f>IFERROR(U506*INDEX(Preisstufen[Netto],MATCH(EA_Tabelle!T506,Preisstufen[Preisstufe],0)),0)</f>
        <v>0</v>
      </c>
      <c r="X506" s="186">
        <f t="shared" si="128"/>
        <v>0</v>
      </c>
      <c r="Y506" s="47"/>
      <c r="Z506" s="211"/>
      <c r="AA506" s="212"/>
      <c r="AB506" s="193">
        <f t="shared" si="119"/>
        <v>0</v>
      </c>
      <c r="AC506" s="211">
        <f t="shared" si="120"/>
        <v>0</v>
      </c>
      <c r="AD506" s="88">
        <v>0.19</v>
      </c>
      <c r="AE506" s="195">
        <f t="shared" si="124"/>
        <v>0</v>
      </c>
      <c r="AF506" s="211">
        <f t="shared" si="125"/>
        <v>0</v>
      </c>
      <c r="AG506" s="50"/>
      <c r="AH506" s="43"/>
      <c r="AI506" s="46"/>
      <c r="AJ506" s="43"/>
      <c r="AK506" s="43"/>
      <c r="AL506" s="46"/>
      <c r="AM506" s="47"/>
      <c r="AN506" s="76">
        <f t="shared" si="121"/>
        <v>0</v>
      </c>
      <c r="AO506" s="76">
        <f t="shared" si="126"/>
        <v>0</v>
      </c>
      <c r="AP506" s="214"/>
      <c r="AQ506" s="76">
        <f t="shared" si="122"/>
        <v>0</v>
      </c>
      <c r="AR506" s="91">
        <f t="shared" si="127"/>
        <v>0</v>
      </c>
      <c r="AS506" s="184">
        <f>IF(EA_Tabelle!$AI506="Ja",EA_Tabelle!$AM506,IF(EA_Tabelle!$Y506&lt;&gt;"",EA_Tabelle!$Y506,EA_Tabelle!$U506))</f>
        <v>0</v>
      </c>
      <c r="AT506" s="76">
        <f>IF(EA_Tabelle!$AI506="Ja",EA_Tabelle!$AN506,IF(EA_Tabelle!$AC506&lt;&gt;0,EA_Tabelle!$AC506,EA_Tabelle!$W506))</f>
        <v>0</v>
      </c>
      <c r="AU506" s="91">
        <f>IF(EA_Tabelle!$AI506="Ja",EA_Tabelle!$AO506,IF(EA_Tabelle!$AF506&lt;&gt;0,EA_Tabelle!$AF506,EA_Tabelle!$X506))</f>
        <v>0</v>
      </c>
    </row>
    <row r="507" spans="1:47" s="81" customFormat="1" ht="25" customHeight="1" x14ac:dyDescent="0.3">
      <c r="A507" s="89" t="str">
        <f t="shared" si="112"/>
        <v>0_487</v>
      </c>
      <c r="B507" s="78">
        <f t="shared" si="113"/>
        <v>0</v>
      </c>
      <c r="C507" s="78">
        <f>IF(EA_Tabelle!$B511="","",COUNTIF($B$20:B506,EA_Tabelle!$B511)+1)</f>
        <v>487</v>
      </c>
      <c r="D507" s="77">
        <f t="shared" si="114"/>
        <v>0</v>
      </c>
      <c r="E507" s="77" t="e">
        <f>INDEX(Lieferanten[L_ID],MATCH(EA_Tabelle!$M507,Lieferanten[Lieferantenbezeichnung],0))</f>
        <v>#N/A</v>
      </c>
      <c r="F507" s="79">
        <f t="shared" si="115"/>
        <v>0</v>
      </c>
      <c r="G507" s="79" t="str">
        <f>IF(EA_Tabelle!$L507="","",(INDEX(BT[Ressort],MATCH(EA_Tabelle!$L507,BT[Bedarfsträger],0))))</f>
        <v/>
      </c>
      <c r="H507" s="80" t="str">
        <f>IF(EA_Tabelle!$L507="","",(INDEX(BT[BT_ID],MATCH(EA_Tabelle!$L507,BT[Bedarfsträger],0))))</f>
        <v/>
      </c>
      <c r="I507" s="82">
        <f t="shared" si="116"/>
        <v>0</v>
      </c>
      <c r="J507" s="82">
        <f t="shared" si="117"/>
        <v>0</v>
      </c>
      <c r="K507" s="83">
        <f t="shared" si="118"/>
        <v>0</v>
      </c>
      <c r="L507" s="44"/>
      <c r="M507" s="46"/>
      <c r="N507" s="208"/>
      <c r="O507" s="44"/>
      <c r="P507" s="43"/>
      <c r="Q507" s="206"/>
      <c r="R507" s="44"/>
      <c r="S507" s="90"/>
      <c r="T507" s="46"/>
      <c r="U507" s="210"/>
      <c r="V507" s="43"/>
      <c r="W507" s="186">
        <f>IFERROR(U507*INDEX(Preisstufen[Netto],MATCH(EA_Tabelle!T507,Preisstufen[Preisstufe],0)),0)</f>
        <v>0</v>
      </c>
      <c r="X507" s="186">
        <f t="shared" si="128"/>
        <v>0</v>
      </c>
      <c r="Y507" s="47"/>
      <c r="Z507" s="211"/>
      <c r="AA507" s="212"/>
      <c r="AB507" s="193">
        <f t="shared" si="119"/>
        <v>0</v>
      </c>
      <c r="AC507" s="211">
        <f t="shared" si="120"/>
        <v>0</v>
      </c>
      <c r="AD507" s="88">
        <v>0.19</v>
      </c>
      <c r="AE507" s="195">
        <f t="shared" si="124"/>
        <v>0</v>
      </c>
      <c r="AF507" s="211">
        <f t="shared" si="125"/>
        <v>0</v>
      </c>
      <c r="AG507" s="50"/>
      <c r="AH507" s="43"/>
      <c r="AI507" s="46"/>
      <c r="AJ507" s="43"/>
      <c r="AK507" s="43"/>
      <c r="AL507" s="46"/>
      <c r="AM507" s="47"/>
      <c r="AN507" s="76">
        <f t="shared" si="121"/>
        <v>0</v>
      </c>
      <c r="AO507" s="76">
        <f t="shared" si="126"/>
        <v>0</v>
      </c>
      <c r="AP507" s="214"/>
      <c r="AQ507" s="76">
        <f t="shared" si="122"/>
        <v>0</v>
      </c>
      <c r="AR507" s="91">
        <f t="shared" si="127"/>
        <v>0</v>
      </c>
      <c r="AS507" s="184">
        <f>IF(EA_Tabelle!$AI507="Ja",EA_Tabelle!$AM507,IF(EA_Tabelle!$Y507&lt;&gt;"",EA_Tabelle!$Y507,EA_Tabelle!$U507))</f>
        <v>0</v>
      </c>
      <c r="AT507" s="76">
        <f>IF(EA_Tabelle!$AI507="Ja",EA_Tabelle!$AN507,IF(EA_Tabelle!$AC507&lt;&gt;0,EA_Tabelle!$AC507,EA_Tabelle!$W507))</f>
        <v>0</v>
      </c>
      <c r="AU507" s="91">
        <f>IF(EA_Tabelle!$AI507="Ja",EA_Tabelle!$AO507,IF(EA_Tabelle!$AF507&lt;&gt;0,EA_Tabelle!$AF507,EA_Tabelle!$X507))</f>
        <v>0</v>
      </c>
    </row>
    <row r="508" spans="1:47" s="81" customFormat="1" ht="25" customHeight="1" x14ac:dyDescent="0.3">
      <c r="A508" s="89" t="str">
        <f t="shared" si="112"/>
        <v>0_488</v>
      </c>
      <c r="B508" s="78">
        <f t="shared" si="113"/>
        <v>0</v>
      </c>
      <c r="C508" s="78">
        <f>IF(EA_Tabelle!$B567="","",COUNTIF($B$20:B507,EA_Tabelle!$B567)+1)</f>
        <v>488</v>
      </c>
      <c r="D508" s="77">
        <f t="shared" si="114"/>
        <v>0</v>
      </c>
      <c r="E508" s="77" t="e">
        <f>INDEX(Lieferanten[L_ID],MATCH(EA_Tabelle!$M508,Lieferanten[Lieferantenbezeichnung],0))</f>
        <v>#N/A</v>
      </c>
      <c r="F508" s="79">
        <f t="shared" si="115"/>
        <v>0</v>
      </c>
      <c r="G508" s="79" t="str">
        <f>IF(EA_Tabelle!$L508="","",(INDEX(BT[Ressort],MATCH(EA_Tabelle!$L508,BT[Bedarfsträger],0))))</f>
        <v/>
      </c>
      <c r="H508" s="80" t="str">
        <f>IF(EA_Tabelle!$L508="","",(INDEX(BT[BT_ID],MATCH(EA_Tabelle!$L508,BT[Bedarfsträger],0))))</f>
        <v/>
      </c>
      <c r="I508" s="82">
        <f t="shared" si="116"/>
        <v>0</v>
      </c>
      <c r="J508" s="82">
        <f t="shared" si="117"/>
        <v>0</v>
      </c>
      <c r="K508" s="83">
        <f t="shared" si="118"/>
        <v>0</v>
      </c>
      <c r="L508" s="44"/>
      <c r="M508" s="46"/>
      <c r="N508" s="208"/>
      <c r="O508" s="44"/>
      <c r="P508" s="43"/>
      <c r="Q508" s="206"/>
      <c r="R508" s="44"/>
      <c r="S508" s="90"/>
      <c r="T508" s="46"/>
      <c r="U508" s="210"/>
      <c r="V508" s="43"/>
      <c r="W508" s="186">
        <f>IFERROR(U508*INDEX(Preisstufen[Netto],MATCH(EA_Tabelle!T508,Preisstufen[Preisstufe],0)),0)</f>
        <v>0</v>
      </c>
      <c r="X508" s="186">
        <f t="shared" si="128"/>
        <v>0</v>
      </c>
      <c r="Y508" s="47"/>
      <c r="Z508" s="211"/>
      <c r="AA508" s="212"/>
      <c r="AB508" s="193">
        <f t="shared" si="119"/>
        <v>0</v>
      </c>
      <c r="AC508" s="211">
        <f t="shared" si="120"/>
        <v>0</v>
      </c>
      <c r="AD508" s="88">
        <v>0.19</v>
      </c>
      <c r="AE508" s="195">
        <f t="shared" si="124"/>
        <v>0</v>
      </c>
      <c r="AF508" s="211">
        <f t="shared" si="125"/>
        <v>0</v>
      </c>
      <c r="AG508" s="50"/>
      <c r="AH508" s="43"/>
      <c r="AI508" s="46"/>
      <c r="AJ508" s="43"/>
      <c r="AK508" s="43"/>
      <c r="AL508" s="46"/>
      <c r="AM508" s="47"/>
      <c r="AN508" s="76">
        <f t="shared" si="121"/>
        <v>0</v>
      </c>
      <c r="AO508" s="76">
        <f t="shared" si="126"/>
        <v>0</v>
      </c>
      <c r="AP508" s="214"/>
      <c r="AQ508" s="76">
        <f t="shared" si="122"/>
        <v>0</v>
      </c>
      <c r="AR508" s="91">
        <f t="shared" si="127"/>
        <v>0</v>
      </c>
      <c r="AS508" s="184">
        <f>IF(EA_Tabelle!$AI508="Ja",EA_Tabelle!$AM508,IF(EA_Tabelle!$Y508&lt;&gt;"",EA_Tabelle!$Y508,EA_Tabelle!$U508))</f>
        <v>0</v>
      </c>
      <c r="AT508" s="76">
        <f>IF(EA_Tabelle!$AI508="Ja",EA_Tabelle!$AN508,IF(EA_Tabelle!$AC508&lt;&gt;0,EA_Tabelle!$AC508,EA_Tabelle!$W508))</f>
        <v>0</v>
      </c>
      <c r="AU508" s="91">
        <f>IF(EA_Tabelle!$AI508="Ja",EA_Tabelle!$AO508,IF(EA_Tabelle!$AF508&lt;&gt;0,EA_Tabelle!$AF508,EA_Tabelle!$X508))</f>
        <v>0</v>
      </c>
    </row>
    <row r="509" spans="1:47" s="81" customFormat="1" ht="25" customHeight="1" x14ac:dyDescent="0.3">
      <c r="A509" s="89" t="str">
        <f t="shared" si="112"/>
        <v>0_489</v>
      </c>
      <c r="B509" s="78">
        <f t="shared" si="113"/>
        <v>0</v>
      </c>
      <c r="C509" s="78">
        <f>IF(EA_Tabelle!$B554="","",COUNTIF($B$20:B508,EA_Tabelle!$B554)+1)</f>
        <v>489</v>
      </c>
      <c r="D509" s="77">
        <f t="shared" si="114"/>
        <v>0</v>
      </c>
      <c r="E509" s="77" t="e">
        <f>INDEX(Lieferanten[L_ID],MATCH(EA_Tabelle!$M509,Lieferanten[Lieferantenbezeichnung],0))</f>
        <v>#N/A</v>
      </c>
      <c r="F509" s="79">
        <f t="shared" si="115"/>
        <v>0</v>
      </c>
      <c r="G509" s="79" t="str">
        <f>IF(EA_Tabelle!$L509="","",(INDEX(BT[Ressort],MATCH(EA_Tabelle!$L509,BT[Bedarfsträger],0))))</f>
        <v/>
      </c>
      <c r="H509" s="80" t="str">
        <f>IF(EA_Tabelle!$L509="","",(INDEX(BT[BT_ID],MATCH(EA_Tabelle!$L509,BT[Bedarfsträger],0))))</f>
        <v/>
      </c>
      <c r="I509" s="82">
        <f t="shared" si="116"/>
        <v>0</v>
      </c>
      <c r="J509" s="82">
        <f t="shared" si="117"/>
        <v>0</v>
      </c>
      <c r="K509" s="83">
        <f t="shared" si="118"/>
        <v>0</v>
      </c>
      <c r="L509" s="44"/>
      <c r="M509" s="46"/>
      <c r="N509" s="208"/>
      <c r="O509" s="44"/>
      <c r="P509" s="43"/>
      <c r="Q509" s="206"/>
      <c r="R509" s="44"/>
      <c r="S509" s="90"/>
      <c r="T509" s="46"/>
      <c r="U509" s="210"/>
      <c r="V509" s="43"/>
      <c r="W509" s="186">
        <f>IFERROR(U509*INDEX(Preisstufen[Netto],MATCH(EA_Tabelle!T509,Preisstufen[Preisstufe],0)),0)</f>
        <v>0</v>
      </c>
      <c r="X509" s="186">
        <f t="shared" si="128"/>
        <v>0</v>
      </c>
      <c r="Y509" s="47"/>
      <c r="Z509" s="211"/>
      <c r="AA509" s="212"/>
      <c r="AB509" s="193">
        <f t="shared" si="119"/>
        <v>0</v>
      </c>
      <c r="AC509" s="211">
        <f t="shared" si="120"/>
        <v>0</v>
      </c>
      <c r="AD509" s="88">
        <v>0.19</v>
      </c>
      <c r="AE509" s="195">
        <f t="shared" si="124"/>
        <v>0</v>
      </c>
      <c r="AF509" s="211">
        <f t="shared" si="125"/>
        <v>0</v>
      </c>
      <c r="AG509" s="50"/>
      <c r="AH509" s="43"/>
      <c r="AI509" s="46"/>
      <c r="AJ509" s="43"/>
      <c r="AK509" s="43"/>
      <c r="AL509" s="46"/>
      <c r="AM509" s="47"/>
      <c r="AN509" s="76">
        <f t="shared" si="121"/>
        <v>0</v>
      </c>
      <c r="AO509" s="76">
        <f t="shared" si="126"/>
        <v>0</v>
      </c>
      <c r="AP509" s="214"/>
      <c r="AQ509" s="76">
        <f t="shared" si="122"/>
        <v>0</v>
      </c>
      <c r="AR509" s="91">
        <f t="shared" si="127"/>
        <v>0</v>
      </c>
      <c r="AS509" s="184">
        <f>IF(EA_Tabelle!$AI509="Ja",EA_Tabelle!$AM509,IF(EA_Tabelle!$Y509&lt;&gt;"",EA_Tabelle!$Y509,EA_Tabelle!$U509))</f>
        <v>0</v>
      </c>
      <c r="AT509" s="76">
        <f>IF(EA_Tabelle!$AI509="Ja",EA_Tabelle!$AN509,IF(EA_Tabelle!$AC509&lt;&gt;0,EA_Tabelle!$AC509,EA_Tabelle!$W509))</f>
        <v>0</v>
      </c>
      <c r="AU509" s="91">
        <f>IF(EA_Tabelle!$AI509="Ja",EA_Tabelle!$AO509,IF(EA_Tabelle!$AF509&lt;&gt;0,EA_Tabelle!$AF509,EA_Tabelle!$X509))</f>
        <v>0</v>
      </c>
    </row>
    <row r="510" spans="1:47" s="81" customFormat="1" ht="25" customHeight="1" x14ac:dyDescent="0.3">
      <c r="A510" s="89" t="str">
        <f t="shared" si="112"/>
        <v>0_490</v>
      </c>
      <c r="B510" s="78">
        <f t="shared" si="113"/>
        <v>0</v>
      </c>
      <c r="C510" s="78">
        <f>IF(EA_Tabelle!$B354="","",COUNTIF($B$20:B509,EA_Tabelle!$B354)+1)</f>
        <v>490</v>
      </c>
      <c r="D510" s="77">
        <f t="shared" si="114"/>
        <v>0</v>
      </c>
      <c r="E510" s="77" t="e">
        <f>INDEX(Lieferanten[L_ID],MATCH(EA_Tabelle!$M510,Lieferanten[Lieferantenbezeichnung],0))</f>
        <v>#N/A</v>
      </c>
      <c r="F510" s="79">
        <f t="shared" si="115"/>
        <v>0</v>
      </c>
      <c r="G510" s="79" t="str">
        <f>IF(EA_Tabelle!$L510="","",(INDEX(BT[Ressort],MATCH(EA_Tabelle!$L510,BT[Bedarfsträger],0))))</f>
        <v/>
      </c>
      <c r="H510" s="80" t="str">
        <f>IF(EA_Tabelle!$L510="","",(INDEX(BT[BT_ID],MATCH(EA_Tabelle!$L510,BT[Bedarfsträger],0))))</f>
        <v/>
      </c>
      <c r="I510" s="82">
        <f t="shared" si="116"/>
        <v>0</v>
      </c>
      <c r="J510" s="82">
        <f t="shared" si="117"/>
        <v>0</v>
      </c>
      <c r="K510" s="83">
        <f t="shared" si="118"/>
        <v>0</v>
      </c>
      <c r="L510" s="44"/>
      <c r="M510" s="46"/>
      <c r="N510" s="208"/>
      <c r="O510" s="44"/>
      <c r="P510" s="43"/>
      <c r="Q510" s="206"/>
      <c r="R510" s="44"/>
      <c r="S510" s="90"/>
      <c r="T510" s="46"/>
      <c r="U510" s="210"/>
      <c r="V510" s="43"/>
      <c r="W510" s="186">
        <f>IFERROR(U510*INDEX(Preisstufen[Netto],MATCH(EA_Tabelle!T510,Preisstufen[Preisstufe],0)),0)</f>
        <v>0</v>
      </c>
      <c r="X510" s="186">
        <f t="shared" si="128"/>
        <v>0</v>
      </c>
      <c r="Y510" s="47"/>
      <c r="Z510" s="211"/>
      <c r="AA510" s="212"/>
      <c r="AB510" s="193">
        <f t="shared" si="119"/>
        <v>0</v>
      </c>
      <c r="AC510" s="211">
        <f t="shared" si="120"/>
        <v>0</v>
      </c>
      <c r="AD510" s="88">
        <v>0.19</v>
      </c>
      <c r="AE510" s="195">
        <f t="shared" si="124"/>
        <v>0</v>
      </c>
      <c r="AF510" s="211">
        <f t="shared" si="125"/>
        <v>0</v>
      </c>
      <c r="AG510" s="50"/>
      <c r="AH510" s="43"/>
      <c r="AI510" s="46"/>
      <c r="AJ510" s="43"/>
      <c r="AK510" s="43"/>
      <c r="AL510" s="46"/>
      <c r="AM510" s="47"/>
      <c r="AN510" s="76">
        <f t="shared" si="121"/>
        <v>0</v>
      </c>
      <c r="AO510" s="76">
        <f t="shared" si="126"/>
        <v>0</v>
      </c>
      <c r="AP510" s="214"/>
      <c r="AQ510" s="76">
        <f t="shared" si="122"/>
        <v>0</v>
      </c>
      <c r="AR510" s="91">
        <f t="shared" si="127"/>
        <v>0</v>
      </c>
      <c r="AS510" s="184">
        <f>IF(EA_Tabelle!$AI510="Ja",EA_Tabelle!$AM510,IF(EA_Tabelle!$Y510&lt;&gt;"",EA_Tabelle!$Y510,EA_Tabelle!$U510))</f>
        <v>0</v>
      </c>
      <c r="AT510" s="76">
        <f>IF(EA_Tabelle!$AI510="Ja",EA_Tabelle!$AN510,IF(EA_Tabelle!$AC510&lt;&gt;0,EA_Tabelle!$AC510,EA_Tabelle!$W510))</f>
        <v>0</v>
      </c>
      <c r="AU510" s="91">
        <f>IF(EA_Tabelle!$AI510="Ja",EA_Tabelle!$AO510,IF(EA_Tabelle!$AF510&lt;&gt;0,EA_Tabelle!$AF510,EA_Tabelle!$X510))</f>
        <v>0</v>
      </c>
    </row>
    <row r="511" spans="1:47" s="81" customFormat="1" ht="25" customHeight="1" x14ac:dyDescent="0.3">
      <c r="A511" s="89" t="str">
        <f t="shared" si="112"/>
        <v>0_491</v>
      </c>
      <c r="B511" s="78">
        <f t="shared" si="113"/>
        <v>0</v>
      </c>
      <c r="C511" s="78">
        <f>IF(EA_Tabelle!$B672="","",COUNTIF($B$20:B510,EA_Tabelle!$B672)+1)</f>
        <v>491</v>
      </c>
      <c r="D511" s="77">
        <f t="shared" si="114"/>
        <v>0</v>
      </c>
      <c r="E511" s="77" t="e">
        <f>INDEX(Lieferanten[L_ID],MATCH(EA_Tabelle!$M511,Lieferanten[Lieferantenbezeichnung],0))</f>
        <v>#N/A</v>
      </c>
      <c r="F511" s="79">
        <f t="shared" si="115"/>
        <v>0</v>
      </c>
      <c r="G511" s="79" t="str">
        <f>IF(EA_Tabelle!$L511="","",(INDEX(BT[Ressort],MATCH(EA_Tabelle!$L511,BT[Bedarfsträger],0))))</f>
        <v/>
      </c>
      <c r="H511" s="80" t="str">
        <f>IF(EA_Tabelle!$L511="","",(INDEX(BT[BT_ID],MATCH(EA_Tabelle!$L511,BT[Bedarfsträger],0))))</f>
        <v/>
      </c>
      <c r="I511" s="82">
        <f t="shared" si="116"/>
        <v>0</v>
      </c>
      <c r="J511" s="82">
        <f t="shared" si="117"/>
        <v>0</v>
      </c>
      <c r="K511" s="83">
        <f t="shared" si="118"/>
        <v>0</v>
      </c>
      <c r="L511" s="44"/>
      <c r="M511" s="46"/>
      <c r="N511" s="208"/>
      <c r="O511" s="44"/>
      <c r="P511" s="43"/>
      <c r="Q511" s="206"/>
      <c r="R511" s="44"/>
      <c r="S511" s="90"/>
      <c r="T511" s="46"/>
      <c r="U511" s="210"/>
      <c r="V511" s="43"/>
      <c r="W511" s="186">
        <f>IFERROR(U511*INDEX(Preisstufen[Netto],MATCH(EA_Tabelle!T511,Preisstufen[Preisstufe],0)),0)</f>
        <v>0</v>
      </c>
      <c r="X511" s="186">
        <f t="shared" si="128"/>
        <v>0</v>
      </c>
      <c r="Y511" s="47"/>
      <c r="Z511" s="211"/>
      <c r="AA511" s="212"/>
      <c r="AB511" s="193">
        <f t="shared" si="119"/>
        <v>0</v>
      </c>
      <c r="AC511" s="211">
        <f t="shared" si="120"/>
        <v>0</v>
      </c>
      <c r="AD511" s="88">
        <v>0.19</v>
      </c>
      <c r="AE511" s="195">
        <f t="shared" si="124"/>
        <v>0</v>
      </c>
      <c r="AF511" s="211">
        <f t="shared" si="125"/>
        <v>0</v>
      </c>
      <c r="AG511" s="50"/>
      <c r="AH511" s="43"/>
      <c r="AI511" s="46"/>
      <c r="AJ511" s="43"/>
      <c r="AK511" s="43"/>
      <c r="AL511" s="46"/>
      <c r="AM511" s="47"/>
      <c r="AN511" s="76">
        <f t="shared" si="121"/>
        <v>0</v>
      </c>
      <c r="AO511" s="76">
        <f t="shared" si="126"/>
        <v>0</v>
      </c>
      <c r="AP511" s="214"/>
      <c r="AQ511" s="76">
        <f t="shared" si="122"/>
        <v>0</v>
      </c>
      <c r="AR511" s="91">
        <f t="shared" si="127"/>
        <v>0</v>
      </c>
      <c r="AS511" s="184">
        <f>IF(EA_Tabelle!$AI511="Ja",EA_Tabelle!$AM511,IF(EA_Tabelle!$Y511&lt;&gt;"",EA_Tabelle!$Y511,EA_Tabelle!$U511))</f>
        <v>0</v>
      </c>
      <c r="AT511" s="76">
        <f>IF(EA_Tabelle!$AI511="Ja",EA_Tabelle!$AN511,IF(EA_Tabelle!$AC511&lt;&gt;0,EA_Tabelle!$AC511,EA_Tabelle!$W511))</f>
        <v>0</v>
      </c>
      <c r="AU511" s="91">
        <f>IF(EA_Tabelle!$AI511="Ja",EA_Tabelle!$AO511,IF(EA_Tabelle!$AF511&lt;&gt;0,EA_Tabelle!$AF511,EA_Tabelle!$X511))</f>
        <v>0</v>
      </c>
    </row>
    <row r="512" spans="1:47" s="81" customFormat="1" ht="25" customHeight="1" x14ac:dyDescent="0.3">
      <c r="A512" s="89" t="str">
        <f t="shared" si="112"/>
        <v>0_492</v>
      </c>
      <c r="B512" s="78">
        <f t="shared" si="113"/>
        <v>0</v>
      </c>
      <c r="C512" s="78">
        <f>IF(EA_Tabelle!$B393="","",COUNTIF($B$20:B511,EA_Tabelle!$B393)+1)</f>
        <v>492</v>
      </c>
      <c r="D512" s="77">
        <f t="shared" si="114"/>
        <v>0</v>
      </c>
      <c r="E512" s="77" t="e">
        <f>INDEX(Lieferanten[L_ID],MATCH(EA_Tabelle!$M512,Lieferanten[Lieferantenbezeichnung],0))</f>
        <v>#N/A</v>
      </c>
      <c r="F512" s="79">
        <f t="shared" si="115"/>
        <v>0</v>
      </c>
      <c r="G512" s="79" t="str">
        <f>IF(EA_Tabelle!$L512="","",(INDEX(BT[Ressort],MATCH(EA_Tabelle!$L512,BT[Bedarfsträger],0))))</f>
        <v/>
      </c>
      <c r="H512" s="80" t="str">
        <f>IF(EA_Tabelle!$L512="","",(INDEX(BT[BT_ID],MATCH(EA_Tabelle!$L512,BT[Bedarfsträger],0))))</f>
        <v/>
      </c>
      <c r="I512" s="82">
        <f t="shared" si="116"/>
        <v>0</v>
      </c>
      <c r="J512" s="82">
        <f t="shared" si="117"/>
        <v>0</v>
      </c>
      <c r="K512" s="83">
        <f t="shared" si="118"/>
        <v>0</v>
      </c>
      <c r="L512" s="44"/>
      <c r="M512" s="46"/>
      <c r="N512" s="208"/>
      <c r="O512" s="44"/>
      <c r="P512" s="43"/>
      <c r="Q512" s="206"/>
      <c r="R512" s="44"/>
      <c r="S512" s="90"/>
      <c r="T512" s="46"/>
      <c r="U512" s="210"/>
      <c r="V512" s="43"/>
      <c r="W512" s="186">
        <f>IFERROR(U512*INDEX(Preisstufen[Netto],MATCH(EA_Tabelle!T512,Preisstufen[Preisstufe],0)),0)</f>
        <v>0</v>
      </c>
      <c r="X512" s="186">
        <f t="shared" si="128"/>
        <v>0</v>
      </c>
      <c r="Y512" s="47"/>
      <c r="Z512" s="211"/>
      <c r="AA512" s="212"/>
      <c r="AB512" s="193">
        <f t="shared" si="119"/>
        <v>0</v>
      </c>
      <c r="AC512" s="211">
        <f t="shared" si="120"/>
        <v>0</v>
      </c>
      <c r="AD512" s="88">
        <v>0.19</v>
      </c>
      <c r="AE512" s="195">
        <f t="shared" si="124"/>
        <v>0</v>
      </c>
      <c r="AF512" s="211">
        <f t="shared" si="125"/>
        <v>0</v>
      </c>
      <c r="AG512" s="50"/>
      <c r="AH512" s="43"/>
      <c r="AI512" s="46"/>
      <c r="AJ512" s="43"/>
      <c r="AK512" s="43"/>
      <c r="AL512" s="46"/>
      <c r="AM512" s="47"/>
      <c r="AN512" s="76">
        <f t="shared" si="121"/>
        <v>0</v>
      </c>
      <c r="AO512" s="76">
        <f t="shared" si="126"/>
        <v>0</v>
      </c>
      <c r="AP512" s="214"/>
      <c r="AQ512" s="76">
        <f t="shared" si="122"/>
        <v>0</v>
      </c>
      <c r="AR512" s="91">
        <f t="shared" si="127"/>
        <v>0</v>
      </c>
      <c r="AS512" s="184">
        <f>IF(EA_Tabelle!$AI512="Ja",EA_Tabelle!$AM512,IF(EA_Tabelle!$Y512&lt;&gt;"",EA_Tabelle!$Y512,EA_Tabelle!$U512))</f>
        <v>0</v>
      </c>
      <c r="AT512" s="76">
        <f>IF(EA_Tabelle!$AI512="Ja",EA_Tabelle!$AN512,IF(EA_Tabelle!$AC512&lt;&gt;0,EA_Tabelle!$AC512,EA_Tabelle!$W512))</f>
        <v>0</v>
      </c>
      <c r="AU512" s="91">
        <f>IF(EA_Tabelle!$AI512="Ja",EA_Tabelle!$AO512,IF(EA_Tabelle!$AF512&lt;&gt;0,EA_Tabelle!$AF512,EA_Tabelle!$X512))</f>
        <v>0</v>
      </c>
    </row>
    <row r="513" spans="1:47" s="81" customFormat="1" ht="25" customHeight="1" x14ac:dyDescent="0.3">
      <c r="A513" s="89" t="str">
        <f t="shared" si="112"/>
        <v>0_493</v>
      </c>
      <c r="B513" s="78">
        <f t="shared" si="113"/>
        <v>0</v>
      </c>
      <c r="C513" s="78">
        <f>IF(EA_Tabelle!$B484="","",COUNTIF($B$20:B512,EA_Tabelle!$B484)+1)</f>
        <v>493</v>
      </c>
      <c r="D513" s="77">
        <f t="shared" si="114"/>
        <v>0</v>
      </c>
      <c r="E513" s="77" t="e">
        <f>INDEX(Lieferanten[L_ID],MATCH(EA_Tabelle!$M513,Lieferanten[Lieferantenbezeichnung],0))</f>
        <v>#N/A</v>
      </c>
      <c r="F513" s="79">
        <f t="shared" si="115"/>
        <v>0</v>
      </c>
      <c r="G513" s="79" t="str">
        <f>IF(EA_Tabelle!$L513="","",(INDEX(BT[Ressort],MATCH(EA_Tabelle!$L513,BT[Bedarfsträger],0))))</f>
        <v/>
      </c>
      <c r="H513" s="80" t="str">
        <f>IF(EA_Tabelle!$L513="","",(INDEX(BT[BT_ID],MATCH(EA_Tabelle!$L513,BT[Bedarfsträger],0))))</f>
        <v/>
      </c>
      <c r="I513" s="82">
        <f t="shared" si="116"/>
        <v>0</v>
      </c>
      <c r="J513" s="82">
        <f t="shared" si="117"/>
        <v>0</v>
      </c>
      <c r="K513" s="83">
        <f t="shared" si="118"/>
        <v>0</v>
      </c>
      <c r="L513" s="44"/>
      <c r="M513" s="46"/>
      <c r="N513" s="208"/>
      <c r="O513" s="44"/>
      <c r="P513" s="43"/>
      <c r="Q513" s="206"/>
      <c r="R513" s="44"/>
      <c r="S513" s="90"/>
      <c r="T513" s="46"/>
      <c r="U513" s="210"/>
      <c r="V513" s="43"/>
      <c r="W513" s="186">
        <f>IFERROR(U513*INDEX(Preisstufen[Netto],MATCH(EA_Tabelle!T513,Preisstufen[Preisstufe],0)),0)</f>
        <v>0</v>
      </c>
      <c r="X513" s="186">
        <f t="shared" si="128"/>
        <v>0</v>
      </c>
      <c r="Y513" s="47"/>
      <c r="Z513" s="211"/>
      <c r="AA513" s="212"/>
      <c r="AB513" s="193">
        <f t="shared" si="119"/>
        <v>0</v>
      </c>
      <c r="AC513" s="211">
        <f t="shared" si="120"/>
        <v>0</v>
      </c>
      <c r="AD513" s="88">
        <v>0.19</v>
      </c>
      <c r="AE513" s="195">
        <f t="shared" si="124"/>
        <v>0</v>
      </c>
      <c r="AF513" s="211">
        <f t="shared" si="125"/>
        <v>0</v>
      </c>
      <c r="AG513" s="50"/>
      <c r="AH513" s="43"/>
      <c r="AI513" s="46"/>
      <c r="AJ513" s="43"/>
      <c r="AK513" s="43"/>
      <c r="AL513" s="46"/>
      <c r="AM513" s="47"/>
      <c r="AN513" s="76">
        <f t="shared" si="121"/>
        <v>0</v>
      </c>
      <c r="AO513" s="76">
        <f t="shared" si="126"/>
        <v>0</v>
      </c>
      <c r="AP513" s="214"/>
      <c r="AQ513" s="76">
        <f t="shared" si="122"/>
        <v>0</v>
      </c>
      <c r="AR513" s="91">
        <f t="shared" si="127"/>
        <v>0</v>
      </c>
      <c r="AS513" s="184">
        <f>IF(EA_Tabelle!$AI513="Ja",EA_Tabelle!$AM513,IF(EA_Tabelle!$Y513&lt;&gt;"",EA_Tabelle!$Y513,EA_Tabelle!$U513))</f>
        <v>0</v>
      </c>
      <c r="AT513" s="76">
        <f>IF(EA_Tabelle!$AI513="Ja",EA_Tabelle!$AN513,IF(EA_Tabelle!$AC513&lt;&gt;0,EA_Tabelle!$AC513,EA_Tabelle!$W513))</f>
        <v>0</v>
      </c>
      <c r="AU513" s="91">
        <f>IF(EA_Tabelle!$AI513="Ja",EA_Tabelle!$AO513,IF(EA_Tabelle!$AF513&lt;&gt;0,EA_Tabelle!$AF513,EA_Tabelle!$X513))</f>
        <v>0</v>
      </c>
    </row>
    <row r="514" spans="1:47" s="81" customFormat="1" ht="25" customHeight="1" x14ac:dyDescent="0.3">
      <c r="A514" s="89" t="str">
        <f t="shared" si="112"/>
        <v>0_494</v>
      </c>
      <c r="B514" s="78">
        <f t="shared" si="113"/>
        <v>0</v>
      </c>
      <c r="C514" s="78">
        <f>IF(EA_Tabelle!$B622="","",COUNTIF($B$20:B513,EA_Tabelle!$B622)+1)</f>
        <v>494</v>
      </c>
      <c r="D514" s="77">
        <f t="shared" si="114"/>
        <v>0</v>
      </c>
      <c r="E514" s="77" t="e">
        <f>INDEX(Lieferanten[L_ID],MATCH(EA_Tabelle!$M514,Lieferanten[Lieferantenbezeichnung],0))</f>
        <v>#N/A</v>
      </c>
      <c r="F514" s="79">
        <f t="shared" si="115"/>
        <v>0</v>
      </c>
      <c r="G514" s="79" t="str">
        <f>IF(EA_Tabelle!$L514="","",(INDEX(BT[Ressort],MATCH(EA_Tabelle!$L514,BT[Bedarfsträger],0))))</f>
        <v/>
      </c>
      <c r="H514" s="80" t="str">
        <f>IF(EA_Tabelle!$L514="","",(INDEX(BT[BT_ID],MATCH(EA_Tabelle!$L514,BT[Bedarfsträger],0))))</f>
        <v/>
      </c>
      <c r="I514" s="82">
        <f t="shared" si="116"/>
        <v>0</v>
      </c>
      <c r="J514" s="82">
        <f t="shared" si="117"/>
        <v>0</v>
      </c>
      <c r="K514" s="83">
        <f t="shared" si="118"/>
        <v>0</v>
      </c>
      <c r="L514" s="44"/>
      <c r="M514" s="46"/>
      <c r="N514" s="208"/>
      <c r="O514" s="44"/>
      <c r="P514" s="43"/>
      <c r="Q514" s="206"/>
      <c r="R514" s="44"/>
      <c r="S514" s="90"/>
      <c r="T514" s="46"/>
      <c r="U514" s="210"/>
      <c r="V514" s="43"/>
      <c r="W514" s="186">
        <f>IFERROR(U514*INDEX(Preisstufen[Netto],MATCH(EA_Tabelle!T514,Preisstufen[Preisstufe],0)),0)</f>
        <v>0</v>
      </c>
      <c r="X514" s="186">
        <f t="shared" si="128"/>
        <v>0</v>
      </c>
      <c r="Y514" s="47"/>
      <c r="Z514" s="211"/>
      <c r="AA514" s="212"/>
      <c r="AB514" s="193">
        <f t="shared" si="119"/>
        <v>0</v>
      </c>
      <c r="AC514" s="211">
        <f t="shared" si="120"/>
        <v>0</v>
      </c>
      <c r="AD514" s="88">
        <v>0.19</v>
      </c>
      <c r="AE514" s="195">
        <f t="shared" si="124"/>
        <v>0</v>
      </c>
      <c r="AF514" s="211">
        <f t="shared" si="125"/>
        <v>0</v>
      </c>
      <c r="AG514" s="50"/>
      <c r="AH514" s="43"/>
      <c r="AI514" s="46"/>
      <c r="AJ514" s="43"/>
      <c r="AK514" s="43"/>
      <c r="AL514" s="46"/>
      <c r="AM514" s="47"/>
      <c r="AN514" s="76">
        <f t="shared" si="121"/>
        <v>0</v>
      </c>
      <c r="AO514" s="76">
        <f t="shared" si="126"/>
        <v>0</v>
      </c>
      <c r="AP514" s="214"/>
      <c r="AQ514" s="76">
        <f t="shared" si="122"/>
        <v>0</v>
      </c>
      <c r="AR514" s="91">
        <f t="shared" si="127"/>
        <v>0</v>
      </c>
      <c r="AS514" s="184">
        <f>IF(EA_Tabelle!$AI514="Ja",EA_Tabelle!$AM514,IF(EA_Tabelle!$Y514&lt;&gt;"",EA_Tabelle!$Y514,EA_Tabelle!$U514))</f>
        <v>0</v>
      </c>
      <c r="AT514" s="76">
        <f>IF(EA_Tabelle!$AI514="Ja",EA_Tabelle!$AN514,IF(EA_Tabelle!$AC514&lt;&gt;0,EA_Tabelle!$AC514,EA_Tabelle!$W514))</f>
        <v>0</v>
      </c>
      <c r="AU514" s="91">
        <f>IF(EA_Tabelle!$AI514="Ja",EA_Tabelle!$AO514,IF(EA_Tabelle!$AF514&lt;&gt;0,EA_Tabelle!$AF514,EA_Tabelle!$X514))</f>
        <v>0</v>
      </c>
    </row>
    <row r="515" spans="1:47" s="81" customFormat="1" ht="25" customHeight="1" x14ac:dyDescent="0.3">
      <c r="A515" s="89" t="str">
        <f t="shared" si="112"/>
        <v>0_495</v>
      </c>
      <c r="B515" s="78">
        <f t="shared" si="113"/>
        <v>0</v>
      </c>
      <c r="C515" s="78">
        <f>IF(EA_Tabelle!$B580="","",COUNTIF($B$20:B514,EA_Tabelle!$B580)+1)</f>
        <v>495</v>
      </c>
      <c r="D515" s="77">
        <f t="shared" si="114"/>
        <v>0</v>
      </c>
      <c r="E515" s="77" t="e">
        <f>INDEX(Lieferanten[L_ID],MATCH(EA_Tabelle!$M515,Lieferanten[Lieferantenbezeichnung],0))</f>
        <v>#N/A</v>
      </c>
      <c r="F515" s="79">
        <f t="shared" si="115"/>
        <v>0</v>
      </c>
      <c r="G515" s="79" t="str">
        <f>IF(EA_Tabelle!$L515="","",(INDEX(BT[Ressort],MATCH(EA_Tabelle!$L515,BT[Bedarfsträger],0))))</f>
        <v/>
      </c>
      <c r="H515" s="80" t="str">
        <f>IF(EA_Tabelle!$L515="","",(INDEX(BT[BT_ID],MATCH(EA_Tabelle!$L515,BT[Bedarfsträger],0))))</f>
        <v/>
      </c>
      <c r="I515" s="82">
        <f t="shared" si="116"/>
        <v>0</v>
      </c>
      <c r="J515" s="82">
        <f t="shared" si="117"/>
        <v>0</v>
      </c>
      <c r="K515" s="83">
        <f t="shared" si="118"/>
        <v>0</v>
      </c>
      <c r="L515" s="44"/>
      <c r="M515" s="46"/>
      <c r="N515" s="208"/>
      <c r="O515" s="44"/>
      <c r="P515" s="43"/>
      <c r="Q515" s="206"/>
      <c r="R515" s="44"/>
      <c r="S515" s="90"/>
      <c r="T515" s="46"/>
      <c r="U515" s="210"/>
      <c r="V515" s="43"/>
      <c r="W515" s="186">
        <f>IFERROR(U515*INDEX(Preisstufen[Netto],MATCH(EA_Tabelle!T515,Preisstufen[Preisstufe],0)),0)</f>
        <v>0</v>
      </c>
      <c r="X515" s="186">
        <f t="shared" si="128"/>
        <v>0</v>
      </c>
      <c r="Y515" s="47"/>
      <c r="Z515" s="211"/>
      <c r="AA515" s="212"/>
      <c r="AB515" s="193">
        <f t="shared" si="119"/>
        <v>0</v>
      </c>
      <c r="AC515" s="211">
        <f t="shared" si="120"/>
        <v>0</v>
      </c>
      <c r="AD515" s="88">
        <v>0.19</v>
      </c>
      <c r="AE515" s="195">
        <f t="shared" si="124"/>
        <v>0</v>
      </c>
      <c r="AF515" s="211">
        <f t="shared" si="125"/>
        <v>0</v>
      </c>
      <c r="AG515" s="50"/>
      <c r="AH515" s="43"/>
      <c r="AI515" s="46"/>
      <c r="AJ515" s="43"/>
      <c r="AK515" s="43"/>
      <c r="AL515" s="46"/>
      <c r="AM515" s="47"/>
      <c r="AN515" s="76">
        <f t="shared" si="121"/>
        <v>0</v>
      </c>
      <c r="AO515" s="76">
        <f t="shared" si="126"/>
        <v>0</v>
      </c>
      <c r="AP515" s="214"/>
      <c r="AQ515" s="76">
        <f t="shared" si="122"/>
        <v>0</v>
      </c>
      <c r="AR515" s="91">
        <f t="shared" si="127"/>
        <v>0</v>
      </c>
      <c r="AS515" s="184">
        <f>IF(EA_Tabelle!$AI515="Ja",EA_Tabelle!$AM515,IF(EA_Tabelle!$Y515&lt;&gt;"",EA_Tabelle!$Y515,EA_Tabelle!$U515))</f>
        <v>0</v>
      </c>
      <c r="AT515" s="76">
        <f>IF(EA_Tabelle!$AI515="Ja",EA_Tabelle!$AN515,IF(EA_Tabelle!$AC515&lt;&gt;0,EA_Tabelle!$AC515,EA_Tabelle!$W515))</f>
        <v>0</v>
      </c>
      <c r="AU515" s="91">
        <f>IF(EA_Tabelle!$AI515="Ja",EA_Tabelle!$AO515,IF(EA_Tabelle!$AF515&lt;&gt;0,EA_Tabelle!$AF515,EA_Tabelle!$X515))</f>
        <v>0</v>
      </c>
    </row>
    <row r="516" spans="1:47" s="81" customFormat="1" ht="25" customHeight="1" x14ac:dyDescent="0.3">
      <c r="A516" s="89" t="str">
        <f t="shared" si="112"/>
        <v>0_496</v>
      </c>
      <c r="B516" s="78">
        <f t="shared" si="113"/>
        <v>0</v>
      </c>
      <c r="C516" s="78">
        <f>IF(EA_Tabelle!$B638="","",COUNTIF($B$20:B515,EA_Tabelle!$B638)+1)</f>
        <v>496</v>
      </c>
      <c r="D516" s="77">
        <f t="shared" si="114"/>
        <v>0</v>
      </c>
      <c r="E516" s="77" t="e">
        <f>INDEX(Lieferanten[L_ID],MATCH(EA_Tabelle!$M516,Lieferanten[Lieferantenbezeichnung],0))</f>
        <v>#N/A</v>
      </c>
      <c r="F516" s="79">
        <f t="shared" si="115"/>
        <v>0</v>
      </c>
      <c r="G516" s="79" t="str">
        <f>IF(EA_Tabelle!$L516="","",(INDEX(BT[Ressort],MATCH(EA_Tabelle!$L516,BT[Bedarfsträger],0))))</f>
        <v/>
      </c>
      <c r="H516" s="80" t="str">
        <f>IF(EA_Tabelle!$L516="","",(INDEX(BT[BT_ID],MATCH(EA_Tabelle!$L516,BT[Bedarfsträger],0))))</f>
        <v/>
      </c>
      <c r="I516" s="82">
        <f t="shared" si="116"/>
        <v>0</v>
      </c>
      <c r="J516" s="82">
        <f t="shared" si="117"/>
        <v>0</v>
      </c>
      <c r="K516" s="83">
        <f t="shared" si="118"/>
        <v>0</v>
      </c>
      <c r="L516" s="44"/>
      <c r="M516" s="46"/>
      <c r="N516" s="208"/>
      <c r="O516" s="44"/>
      <c r="P516" s="43"/>
      <c r="Q516" s="206"/>
      <c r="R516" s="44"/>
      <c r="S516" s="90"/>
      <c r="T516" s="46"/>
      <c r="U516" s="210"/>
      <c r="V516" s="43"/>
      <c r="W516" s="186">
        <f>IFERROR(U516*INDEX(Preisstufen[Netto],MATCH(EA_Tabelle!T516,Preisstufen[Preisstufe],0)),0)</f>
        <v>0</v>
      </c>
      <c r="X516" s="186">
        <f t="shared" si="128"/>
        <v>0</v>
      </c>
      <c r="Y516" s="47"/>
      <c r="Z516" s="211"/>
      <c r="AA516" s="212"/>
      <c r="AB516" s="193">
        <f t="shared" si="119"/>
        <v>0</v>
      </c>
      <c r="AC516" s="211">
        <f t="shared" si="120"/>
        <v>0</v>
      </c>
      <c r="AD516" s="88">
        <v>0.19</v>
      </c>
      <c r="AE516" s="195">
        <f t="shared" si="124"/>
        <v>0</v>
      </c>
      <c r="AF516" s="211">
        <f t="shared" si="125"/>
        <v>0</v>
      </c>
      <c r="AG516" s="50"/>
      <c r="AH516" s="43"/>
      <c r="AI516" s="46"/>
      <c r="AJ516" s="43"/>
      <c r="AK516" s="43"/>
      <c r="AL516" s="46"/>
      <c r="AM516" s="47"/>
      <c r="AN516" s="76">
        <f t="shared" si="121"/>
        <v>0</v>
      </c>
      <c r="AO516" s="76">
        <f t="shared" si="126"/>
        <v>0</v>
      </c>
      <c r="AP516" s="214"/>
      <c r="AQ516" s="76">
        <f t="shared" si="122"/>
        <v>0</v>
      </c>
      <c r="AR516" s="91">
        <f t="shared" si="127"/>
        <v>0</v>
      </c>
      <c r="AS516" s="184">
        <f>IF(EA_Tabelle!$AI516="Ja",EA_Tabelle!$AM516,IF(EA_Tabelle!$Y516&lt;&gt;"",EA_Tabelle!$Y516,EA_Tabelle!$U516))</f>
        <v>0</v>
      </c>
      <c r="AT516" s="76">
        <f>IF(EA_Tabelle!$AI516="Ja",EA_Tabelle!$AN516,IF(EA_Tabelle!$AC516&lt;&gt;0,EA_Tabelle!$AC516,EA_Tabelle!$W516))</f>
        <v>0</v>
      </c>
      <c r="AU516" s="91">
        <f>IF(EA_Tabelle!$AI516="Ja",EA_Tabelle!$AO516,IF(EA_Tabelle!$AF516&lt;&gt;0,EA_Tabelle!$AF516,EA_Tabelle!$X516))</f>
        <v>0</v>
      </c>
    </row>
    <row r="517" spans="1:47" s="81" customFormat="1" ht="25" customHeight="1" x14ac:dyDescent="0.3">
      <c r="A517" s="89" t="str">
        <f t="shared" si="112"/>
        <v>0_497</v>
      </c>
      <c r="B517" s="78">
        <f t="shared" si="113"/>
        <v>0</v>
      </c>
      <c r="C517" s="78">
        <f>IF(EA_Tabelle!$B355="","",COUNTIF($B$20:B516,EA_Tabelle!$B355)+1)</f>
        <v>497</v>
      </c>
      <c r="D517" s="77">
        <f t="shared" si="114"/>
        <v>0</v>
      </c>
      <c r="E517" s="77" t="e">
        <f>INDEX(Lieferanten[L_ID],MATCH(EA_Tabelle!$M517,Lieferanten[Lieferantenbezeichnung],0))</f>
        <v>#N/A</v>
      </c>
      <c r="F517" s="79">
        <f t="shared" si="115"/>
        <v>0</v>
      </c>
      <c r="G517" s="79" t="str">
        <f>IF(EA_Tabelle!$L517="","",(INDEX(BT[Ressort],MATCH(EA_Tabelle!$L517,BT[Bedarfsträger],0))))</f>
        <v/>
      </c>
      <c r="H517" s="80" t="str">
        <f>IF(EA_Tabelle!$L517="","",(INDEX(BT[BT_ID],MATCH(EA_Tabelle!$L517,BT[Bedarfsträger],0))))</f>
        <v/>
      </c>
      <c r="I517" s="82">
        <f t="shared" si="116"/>
        <v>0</v>
      </c>
      <c r="J517" s="82">
        <f t="shared" si="117"/>
        <v>0</v>
      </c>
      <c r="K517" s="83">
        <f t="shared" si="118"/>
        <v>0</v>
      </c>
      <c r="L517" s="44"/>
      <c r="M517" s="46"/>
      <c r="N517" s="208"/>
      <c r="O517" s="44"/>
      <c r="P517" s="43"/>
      <c r="Q517" s="206"/>
      <c r="R517" s="44"/>
      <c r="S517" s="90"/>
      <c r="T517" s="46"/>
      <c r="U517" s="210"/>
      <c r="V517" s="43"/>
      <c r="W517" s="186">
        <f>IFERROR(U517*INDEX(Preisstufen[Netto],MATCH(EA_Tabelle!T517,Preisstufen[Preisstufe],0)),0)</f>
        <v>0</v>
      </c>
      <c r="X517" s="186">
        <f t="shared" si="128"/>
        <v>0</v>
      </c>
      <c r="Y517" s="47"/>
      <c r="Z517" s="211"/>
      <c r="AA517" s="212"/>
      <c r="AB517" s="193">
        <f t="shared" si="119"/>
        <v>0</v>
      </c>
      <c r="AC517" s="211">
        <f t="shared" si="120"/>
        <v>0</v>
      </c>
      <c r="AD517" s="88">
        <v>0.19</v>
      </c>
      <c r="AE517" s="195">
        <f t="shared" si="124"/>
        <v>0</v>
      </c>
      <c r="AF517" s="211">
        <f t="shared" si="125"/>
        <v>0</v>
      </c>
      <c r="AG517" s="50"/>
      <c r="AH517" s="43"/>
      <c r="AI517" s="46"/>
      <c r="AJ517" s="43"/>
      <c r="AK517" s="43"/>
      <c r="AL517" s="46"/>
      <c r="AM517" s="47"/>
      <c r="AN517" s="76">
        <f t="shared" si="121"/>
        <v>0</v>
      </c>
      <c r="AO517" s="76">
        <f t="shared" si="126"/>
        <v>0</v>
      </c>
      <c r="AP517" s="214"/>
      <c r="AQ517" s="76">
        <f t="shared" si="122"/>
        <v>0</v>
      </c>
      <c r="AR517" s="91">
        <f t="shared" si="127"/>
        <v>0</v>
      </c>
      <c r="AS517" s="184">
        <f>IF(EA_Tabelle!$AI517="Ja",EA_Tabelle!$AM517,IF(EA_Tabelle!$Y517&lt;&gt;"",EA_Tabelle!$Y517,EA_Tabelle!$U517))</f>
        <v>0</v>
      </c>
      <c r="AT517" s="76">
        <f>IF(EA_Tabelle!$AI517="Ja",EA_Tabelle!$AN517,IF(EA_Tabelle!$AC517&lt;&gt;0,EA_Tabelle!$AC517,EA_Tabelle!$W517))</f>
        <v>0</v>
      </c>
      <c r="AU517" s="91">
        <f>IF(EA_Tabelle!$AI517="Ja",EA_Tabelle!$AO517,IF(EA_Tabelle!$AF517&lt;&gt;0,EA_Tabelle!$AF517,EA_Tabelle!$X517))</f>
        <v>0</v>
      </c>
    </row>
    <row r="518" spans="1:47" s="81" customFormat="1" ht="25" customHeight="1" x14ac:dyDescent="0.3">
      <c r="A518" s="89" t="str">
        <f t="shared" si="112"/>
        <v>0_498</v>
      </c>
      <c r="B518" s="78">
        <f t="shared" si="113"/>
        <v>0</v>
      </c>
      <c r="C518" s="78">
        <f>IF(EA_Tabelle!$B609="","",COUNTIF($B$20:B517,EA_Tabelle!$B609)+1)</f>
        <v>498</v>
      </c>
      <c r="D518" s="77">
        <f t="shared" si="114"/>
        <v>0</v>
      </c>
      <c r="E518" s="77" t="e">
        <f>INDEX(Lieferanten[L_ID],MATCH(EA_Tabelle!$M518,Lieferanten[Lieferantenbezeichnung],0))</f>
        <v>#N/A</v>
      </c>
      <c r="F518" s="79">
        <f t="shared" si="115"/>
        <v>0</v>
      </c>
      <c r="G518" s="79" t="str">
        <f>IF(EA_Tabelle!$L518="","",(INDEX(BT[Ressort],MATCH(EA_Tabelle!$L518,BT[Bedarfsträger],0))))</f>
        <v/>
      </c>
      <c r="H518" s="80" t="str">
        <f>IF(EA_Tabelle!$L518="","",(INDEX(BT[BT_ID],MATCH(EA_Tabelle!$L518,BT[Bedarfsträger],0))))</f>
        <v/>
      </c>
      <c r="I518" s="82">
        <f t="shared" si="116"/>
        <v>0</v>
      </c>
      <c r="J518" s="82">
        <f t="shared" si="117"/>
        <v>0</v>
      </c>
      <c r="K518" s="83">
        <f t="shared" si="118"/>
        <v>0</v>
      </c>
      <c r="L518" s="44"/>
      <c r="M518" s="46"/>
      <c r="N518" s="208"/>
      <c r="O518" s="44"/>
      <c r="P518" s="43"/>
      <c r="Q518" s="206"/>
      <c r="R518" s="44"/>
      <c r="S518" s="90"/>
      <c r="T518" s="46"/>
      <c r="U518" s="210"/>
      <c r="V518" s="43"/>
      <c r="W518" s="186">
        <f>IFERROR(U518*INDEX(Preisstufen[Netto],MATCH(EA_Tabelle!T518,Preisstufen[Preisstufe],0)),0)</f>
        <v>0</v>
      </c>
      <c r="X518" s="186">
        <f t="shared" si="128"/>
        <v>0</v>
      </c>
      <c r="Y518" s="47"/>
      <c r="Z518" s="211"/>
      <c r="AA518" s="212"/>
      <c r="AB518" s="193">
        <f t="shared" si="119"/>
        <v>0</v>
      </c>
      <c r="AC518" s="211">
        <f t="shared" si="120"/>
        <v>0</v>
      </c>
      <c r="AD518" s="88">
        <v>0.19</v>
      </c>
      <c r="AE518" s="195">
        <f t="shared" si="124"/>
        <v>0</v>
      </c>
      <c r="AF518" s="211">
        <f t="shared" si="125"/>
        <v>0</v>
      </c>
      <c r="AG518" s="50"/>
      <c r="AH518" s="43"/>
      <c r="AI518" s="46"/>
      <c r="AJ518" s="43"/>
      <c r="AK518" s="43"/>
      <c r="AL518" s="46"/>
      <c r="AM518" s="47"/>
      <c r="AN518" s="76">
        <f t="shared" si="121"/>
        <v>0</v>
      </c>
      <c r="AO518" s="76">
        <f t="shared" si="126"/>
        <v>0</v>
      </c>
      <c r="AP518" s="214"/>
      <c r="AQ518" s="76">
        <f t="shared" si="122"/>
        <v>0</v>
      </c>
      <c r="AR518" s="91">
        <f t="shared" si="127"/>
        <v>0</v>
      </c>
      <c r="AS518" s="184">
        <f>IF(EA_Tabelle!$AI518="Ja",EA_Tabelle!$AM518,IF(EA_Tabelle!$Y518&lt;&gt;"",EA_Tabelle!$Y518,EA_Tabelle!$U518))</f>
        <v>0</v>
      </c>
      <c r="AT518" s="76">
        <f>IF(EA_Tabelle!$AI518="Ja",EA_Tabelle!$AN518,IF(EA_Tabelle!$AC518&lt;&gt;0,EA_Tabelle!$AC518,EA_Tabelle!$W518))</f>
        <v>0</v>
      </c>
      <c r="AU518" s="91">
        <f>IF(EA_Tabelle!$AI518="Ja",EA_Tabelle!$AO518,IF(EA_Tabelle!$AF518&lt;&gt;0,EA_Tabelle!$AF518,EA_Tabelle!$X518))</f>
        <v>0</v>
      </c>
    </row>
    <row r="519" spans="1:47" s="81" customFormat="1" ht="25" customHeight="1" x14ac:dyDescent="0.3">
      <c r="A519" s="89" t="str">
        <f t="shared" si="112"/>
        <v>0_499</v>
      </c>
      <c r="B519" s="78">
        <f t="shared" si="113"/>
        <v>0</v>
      </c>
      <c r="C519" s="78">
        <f>IF(EA_Tabelle!$B644="","",COUNTIF($B$20:B518,EA_Tabelle!$B644)+1)</f>
        <v>499</v>
      </c>
      <c r="D519" s="77">
        <f t="shared" si="114"/>
        <v>0</v>
      </c>
      <c r="E519" s="77" t="e">
        <f>INDEX(Lieferanten[L_ID],MATCH(EA_Tabelle!$M519,Lieferanten[Lieferantenbezeichnung],0))</f>
        <v>#N/A</v>
      </c>
      <c r="F519" s="79">
        <f t="shared" si="115"/>
        <v>0</v>
      </c>
      <c r="G519" s="79" t="str">
        <f>IF(EA_Tabelle!$L519="","",(INDEX(BT[Ressort],MATCH(EA_Tabelle!$L519,BT[Bedarfsträger],0))))</f>
        <v/>
      </c>
      <c r="H519" s="80" t="str">
        <f>IF(EA_Tabelle!$L519="","",(INDEX(BT[BT_ID],MATCH(EA_Tabelle!$L519,BT[Bedarfsträger],0))))</f>
        <v/>
      </c>
      <c r="I519" s="82">
        <f t="shared" si="116"/>
        <v>0</v>
      </c>
      <c r="J519" s="82">
        <f t="shared" si="117"/>
        <v>0</v>
      </c>
      <c r="K519" s="83">
        <f t="shared" si="118"/>
        <v>0</v>
      </c>
      <c r="L519" s="44"/>
      <c r="M519" s="46"/>
      <c r="N519" s="208"/>
      <c r="O519" s="44"/>
      <c r="P519" s="43"/>
      <c r="Q519" s="206"/>
      <c r="R519" s="44"/>
      <c r="S519" s="90"/>
      <c r="T519" s="46"/>
      <c r="U519" s="210"/>
      <c r="V519" s="43"/>
      <c r="W519" s="186">
        <f>IFERROR(U519*INDEX(Preisstufen[Netto],MATCH(EA_Tabelle!T519,Preisstufen[Preisstufe],0)),0)</f>
        <v>0</v>
      </c>
      <c r="X519" s="186">
        <f t="shared" si="128"/>
        <v>0</v>
      </c>
      <c r="Y519" s="47"/>
      <c r="Z519" s="211"/>
      <c r="AA519" s="212"/>
      <c r="AB519" s="193">
        <f t="shared" si="119"/>
        <v>0</v>
      </c>
      <c r="AC519" s="211">
        <f t="shared" si="120"/>
        <v>0</v>
      </c>
      <c r="AD519" s="88">
        <v>0.19</v>
      </c>
      <c r="AE519" s="195">
        <f t="shared" si="124"/>
        <v>0</v>
      </c>
      <c r="AF519" s="211">
        <f t="shared" si="125"/>
        <v>0</v>
      </c>
      <c r="AG519" s="50"/>
      <c r="AH519" s="43"/>
      <c r="AI519" s="46"/>
      <c r="AJ519" s="43"/>
      <c r="AK519" s="43"/>
      <c r="AL519" s="46"/>
      <c r="AM519" s="47"/>
      <c r="AN519" s="76">
        <f t="shared" si="121"/>
        <v>0</v>
      </c>
      <c r="AO519" s="76">
        <f t="shared" si="126"/>
        <v>0</v>
      </c>
      <c r="AP519" s="214"/>
      <c r="AQ519" s="76">
        <f t="shared" si="122"/>
        <v>0</v>
      </c>
      <c r="AR519" s="91">
        <f t="shared" si="127"/>
        <v>0</v>
      </c>
      <c r="AS519" s="184">
        <f>IF(EA_Tabelle!$AI519="Ja",EA_Tabelle!$AM519,IF(EA_Tabelle!$Y519&lt;&gt;"",EA_Tabelle!$Y519,EA_Tabelle!$U519))</f>
        <v>0</v>
      </c>
      <c r="AT519" s="76">
        <f>IF(EA_Tabelle!$AI519="Ja",EA_Tabelle!$AN519,IF(EA_Tabelle!$AC519&lt;&gt;0,EA_Tabelle!$AC519,EA_Tabelle!$W519))</f>
        <v>0</v>
      </c>
      <c r="AU519" s="91">
        <f>IF(EA_Tabelle!$AI519="Ja",EA_Tabelle!$AO519,IF(EA_Tabelle!$AF519&lt;&gt;0,EA_Tabelle!$AF519,EA_Tabelle!$X519))</f>
        <v>0</v>
      </c>
    </row>
    <row r="520" spans="1:47" s="81" customFormat="1" ht="25" customHeight="1" x14ac:dyDescent="0.3">
      <c r="A520" s="89" t="str">
        <f t="shared" si="112"/>
        <v>0_500</v>
      </c>
      <c r="B520" s="78">
        <f t="shared" si="113"/>
        <v>0</v>
      </c>
      <c r="C520" s="78">
        <f>IF(EA_Tabelle!$B626="","",COUNTIF($B$20:B519,EA_Tabelle!$B626)+1)</f>
        <v>500</v>
      </c>
      <c r="D520" s="77">
        <f t="shared" si="114"/>
        <v>0</v>
      </c>
      <c r="E520" s="77" t="e">
        <f>INDEX(Lieferanten[L_ID],MATCH(EA_Tabelle!$M520,Lieferanten[Lieferantenbezeichnung],0))</f>
        <v>#N/A</v>
      </c>
      <c r="F520" s="79">
        <f t="shared" si="115"/>
        <v>0</v>
      </c>
      <c r="G520" s="79" t="str">
        <f>IF(EA_Tabelle!$L520="","",(INDEX(BT[Ressort],MATCH(EA_Tabelle!$L520,BT[Bedarfsträger],0))))</f>
        <v/>
      </c>
      <c r="H520" s="80" t="str">
        <f>IF(EA_Tabelle!$L520="","",(INDEX(BT[BT_ID],MATCH(EA_Tabelle!$L520,BT[Bedarfsträger],0))))</f>
        <v/>
      </c>
      <c r="I520" s="82">
        <f t="shared" si="116"/>
        <v>0</v>
      </c>
      <c r="J520" s="82">
        <f t="shared" si="117"/>
        <v>0</v>
      </c>
      <c r="K520" s="83">
        <f t="shared" si="118"/>
        <v>0</v>
      </c>
      <c r="L520" s="44"/>
      <c r="M520" s="46"/>
      <c r="N520" s="208"/>
      <c r="O520" s="44"/>
      <c r="P520" s="43"/>
      <c r="Q520" s="206"/>
      <c r="R520" s="44"/>
      <c r="S520" s="90"/>
      <c r="T520" s="46"/>
      <c r="U520" s="210"/>
      <c r="V520" s="43"/>
      <c r="W520" s="186">
        <f>IFERROR(U520*INDEX(Preisstufen[Netto],MATCH(EA_Tabelle!T520,Preisstufen[Preisstufe],0)),0)</f>
        <v>0</v>
      </c>
      <c r="X520" s="186">
        <f t="shared" si="128"/>
        <v>0</v>
      </c>
      <c r="Y520" s="47"/>
      <c r="Z520" s="211"/>
      <c r="AA520" s="212"/>
      <c r="AB520" s="193">
        <f t="shared" si="119"/>
        <v>0</v>
      </c>
      <c r="AC520" s="211">
        <f t="shared" si="120"/>
        <v>0</v>
      </c>
      <c r="AD520" s="88">
        <v>0.19</v>
      </c>
      <c r="AE520" s="195">
        <f t="shared" si="124"/>
        <v>0</v>
      </c>
      <c r="AF520" s="211">
        <f t="shared" si="125"/>
        <v>0</v>
      </c>
      <c r="AG520" s="50"/>
      <c r="AH520" s="43"/>
      <c r="AI520" s="46"/>
      <c r="AJ520" s="43"/>
      <c r="AK520" s="43"/>
      <c r="AL520" s="46"/>
      <c r="AM520" s="47"/>
      <c r="AN520" s="76">
        <f t="shared" si="121"/>
        <v>0</v>
      </c>
      <c r="AO520" s="76">
        <f t="shared" si="126"/>
        <v>0</v>
      </c>
      <c r="AP520" s="214"/>
      <c r="AQ520" s="76">
        <f t="shared" si="122"/>
        <v>0</v>
      </c>
      <c r="AR520" s="91">
        <f t="shared" si="127"/>
        <v>0</v>
      </c>
      <c r="AS520" s="184">
        <f>IF(EA_Tabelle!$AI520="Ja",EA_Tabelle!$AM520,IF(EA_Tabelle!$Y520&lt;&gt;"",EA_Tabelle!$Y520,EA_Tabelle!$U520))</f>
        <v>0</v>
      </c>
      <c r="AT520" s="76">
        <f>IF(EA_Tabelle!$AI520="Ja",EA_Tabelle!$AN520,IF(EA_Tabelle!$AC520&lt;&gt;0,EA_Tabelle!$AC520,EA_Tabelle!$W520))</f>
        <v>0</v>
      </c>
      <c r="AU520" s="91">
        <f>IF(EA_Tabelle!$AI520="Ja",EA_Tabelle!$AO520,IF(EA_Tabelle!$AF520&lt;&gt;0,EA_Tabelle!$AF520,EA_Tabelle!$X520))</f>
        <v>0</v>
      </c>
    </row>
    <row r="521" spans="1:47" s="81" customFormat="1" ht="25" customHeight="1" x14ac:dyDescent="0.3">
      <c r="A521" s="89" t="str">
        <f t="shared" si="112"/>
        <v>0_501</v>
      </c>
      <c r="B521" s="78">
        <f t="shared" si="113"/>
        <v>0</v>
      </c>
      <c r="C521" s="78">
        <f>IF(EA_Tabelle!$B579="","",COUNTIF($B$20:B520,EA_Tabelle!$B579)+1)</f>
        <v>501</v>
      </c>
      <c r="D521" s="77">
        <f t="shared" si="114"/>
        <v>0</v>
      </c>
      <c r="E521" s="77" t="e">
        <f>INDEX(Lieferanten[L_ID],MATCH(EA_Tabelle!$M521,Lieferanten[Lieferantenbezeichnung],0))</f>
        <v>#N/A</v>
      </c>
      <c r="F521" s="79">
        <f t="shared" si="115"/>
        <v>0</v>
      </c>
      <c r="G521" s="79" t="str">
        <f>IF(EA_Tabelle!$L521="","",(INDEX(BT[Ressort],MATCH(EA_Tabelle!$L521,BT[Bedarfsträger],0))))</f>
        <v/>
      </c>
      <c r="H521" s="80" t="str">
        <f>IF(EA_Tabelle!$L521="","",(INDEX(BT[BT_ID],MATCH(EA_Tabelle!$L521,BT[Bedarfsträger],0))))</f>
        <v/>
      </c>
      <c r="I521" s="82">
        <f t="shared" si="116"/>
        <v>0</v>
      </c>
      <c r="J521" s="82">
        <f t="shared" si="117"/>
        <v>0</v>
      </c>
      <c r="K521" s="83">
        <f t="shared" si="118"/>
        <v>0</v>
      </c>
      <c r="L521" s="44"/>
      <c r="M521" s="46"/>
      <c r="N521" s="208"/>
      <c r="O521" s="44"/>
      <c r="P521" s="43"/>
      <c r="Q521" s="206"/>
      <c r="R521" s="44"/>
      <c r="S521" s="90"/>
      <c r="T521" s="46"/>
      <c r="U521" s="210"/>
      <c r="V521" s="43"/>
      <c r="W521" s="186">
        <f>IFERROR(U521*INDEX(Preisstufen[Netto],MATCH(EA_Tabelle!T521,Preisstufen[Preisstufe],0)),0)</f>
        <v>0</v>
      </c>
      <c r="X521" s="186">
        <f t="shared" si="128"/>
        <v>0</v>
      </c>
      <c r="Y521" s="47"/>
      <c r="Z521" s="211"/>
      <c r="AA521" s="212"/>
      <c r="AB521" s="193">
        <f t="shared" si="119"/>
        <v>0</v>
      </c>
      <c r="AC521" s="211">
        <f t="shared" si="120"/>
        <v>0</v>
      </c>
      <c r="AD521" s="88">
        <v>0.19</v>
      </c>
      <c r="AE521" s="195">
        <f t="shared" si="124"/>
        <v>0</v>
      </c>
      <c r="AF521" s="211">
        <f t="shared" si="125"/>
        <v>0</v>
      </c>
      <c r="AG521" s="50"/>
      <c r="AH521" s="43"/>
      <c r="AI521" s="46"/>
      <c r="AJ521" s="43"/>
      <c r="AK521" s="43"/>
      <c r="AL521" s="46"/>
      <c r="AM521" s="47"/>
      <c r="AN521" s="76">
        <f t="shared" si="121"/>
        <v>0</v>
      </c>
      <c r="AO521" s="76">
        <f t="shared" si="126"/>
        <v>0</v>
      </c>
      <c r="AP521" s="214"/>
      <c r="AQ521" s="76">
        <f t="shared" si="122"/>
        <v>0</v>
      </c>
      <c r="AR521" s="91">
        <f t="shared" si="127"/>
        <v>0</v>
      </c>
      <c r="AS521" s="184">
        <f>IF(EA_Tabelle!$AI521="Ja",EA_Tabelle!$AM521,IF(EA_Tabelle!$Y521&lt;&gt;"",EA_Tabelle!$Y521,EA_Tabelle!$U521))</f>
        <v>0</v>
      </c>
      <c r="AT521" s="76">
        <f>IF(EA_Tabelle!$AI521="Ja",EA_Tabelle!$AN521,IF(EA_Tabelle!$AC521&lt;&gt;0,EA_Tabelle!$AC521,EA_Tabelle!$W521))</f>
        <v>0</v>
      </c>
      <c r="AU521" s="91">
        <f>IF(EA_Tabelle!$AI521="Ja",EA_Tabelle!$AO521,IF(EA_Tabelle!$AF521&lt;&gt;0,EA_Tabelle!$AF521,EA_Tabelle!$X521))</f>
        <v>0</v>
      </c>
    </row>
    <row r="522" spans="1:47" s="81" customFormat="1" ht="25" customHeight="1" x14ac:dyDescent="0.3">
      <c r="A522" s="89" t="str">
        <f t="shared" si="112"/>
        <v>0_502</v>
      </c>
      <c r="B522" s="78">
        <f t="shared" si="113"/>
        <v>0</v>
      </c>
      <c r="C522" s="78">
        <f>IF(EA_Tabelle!$B636="","",COUNTIF($B$20:B521,EA_Tabelle!$B636)+1)</f>
        <v>502</v>
      </c>
      <c r="D522" s="77">
        <f t="shared" si="114"/>
        <v>0</v>
      </c>
      <c r="E522" s="77" t="e">
        <f>INDEX(Lieferanten[L_ID],MATCH(EA_Tabelle!$M522,Lieferanten[Lieferantenbezeichnung],0))</f>
        <v>#N/A</v>
      </c>
      <c r="F522" s="79">
        <f t="shared" si="115"/>
        <v>0</v>
      </c>
      <c r="G522" s="79" t="str">
        <f>IF(EA_Tabelle!$L522="","",(INDEX(BT[Ressort],MATCH(EA_Tabelle!$L522,BT[Bedarfsträger],0))))</f>
        <v/>
      </c>
      <c r="H522" s="80" t="str">
        <f>IF(EA_Tabelle!$L522="","",(INDEX(BT[BT_ID],MATCH(EA_Tabelle!$L522,BT[Bedarfsträger],0))))</f>
        <v/>
      </c>
      <c r="I522" s="82">
        <f t="shared" si="116"/>
        <v>0</v>
      </c>
      <c r="J522" s="82">
        <f t="shared" si="117"/>
        <v>0</v>
      </c>
      <c r="K522" s="83">
        <f t="shared" si="118"/>
        <v>0</v>
      </c>
      <c r="L522" s="44"/>
      <c r="M522" s="46"/>
      <c r="N522" s="208"/>
      <c r="O522" s="44"/>
      <c r="P522" s="43"/>
      <c r="Q522" s="206"/>
      <c r="R522" s="44"/>
      <c r="S522" s="90"/>
      <c r="T522" s="46"/>
      <c r="U522" s="210"/>
      <c r="V522" s="43"/>
      <c r="W522" s="186">
        <f>IFERROR(U522*INDEX(Preisstufen[Netto],MATCH(EA_Tabelle!T522,Preisstufen[Preisstufe],0)),0)</f>
        <v>0</v>
      </c>
      <c r="X522" s="186">
        <f t="shared" si="128"/>
        <v>0</v>
      </c>
      <c r="Y522" s="47"/>
      <c r="Z522" s="211"/>
      <c r="AA522" s="212"/>
      <c r="AB522" s="193">
        <f t="shared" si="119"/>
        <v>0</v>
      </c>
      <c r="AC522" s="211">
        <f t="shared" si="120"/>
        <v>0</v>
      </c>
      <c r="AD522" s="88">
        <v>0.19</v>
      </c>
      <c r="AE522" s="195">
        <f t="shared" si="124"/>
        <v>0</v>
      </c>
      <c r="AF522" s="211">
        <f t="shared" si="125"/>
        <v>0</v>
      </c>
      <c r="AG522" s="50"/>
      <c r="AH522" s="43"/>
      <c r="AI522" s="46"/>
      <c r="AJ522" s="43"/>
      <c r="AK522" s="43"/>
      <c r="AL522" s="46"/>
      <c r="AM522" s="47"/>
      <c r="AN522" s="76">
        <f t="shared" si="121"/>
        <v>0</v>
      </c>
      <c r="AO522" s="76">
        <f t="shared" si="126"/>
        <v>0</v>
      </c>
      <c r="AP522" s="214"/>
      <c r="AQ522" s="76">
        <f t="shared" si="122"/>
        <v>0</v>
      </c>
      <c r="AR522" s="91">
        <f t="shared" si="127"/>
        <v>0</v>
      </c>
      <c r="AS522" s="184">
        <f>IF(EA_Tabelle!$AI522="Ja",EA_Tabelle!$AM522,IF(EA_Tabelle!$Y522&lt;&gt;"",EA_Tabelle!$Y522,EA_Tabelle!$U522))</f>
        <v>0</v>
      </c>
      <c r="AT522" s="76">
        <f>IF(EA_Tabelle!$AI522="Ja",EA_Tabelle!$AN522,IF(EA_Tabelle!$AC522&lt;&gt;0,EA_Tabelle!$AC522,EA_Tabelle!$W522))</f>
        <v>0</v>
      </c>
      <c r="AU522" s="91">
        <f>IF(EA_Tabelle!$AI522="Ja",EA_Tabelle!$AO522,IF(EA_Tabelle!$AF522&lt;&gt;0,EA_Tabelle!$AF522,EA_Tabelle!$X522))</f>
        <v>0</v>
      </c>
    </row>
    <row r="523" spans="1:47" s="81" customFormat="1" ht="25" customHeight="1" x14ac:dyDescent="0.3">
      <c r="A523" s="89" t="str">
        <f t="shared" si="112"/>
        <v>0_503</v>
      </c>
      <c r="B523" s="78">
        <f t="shared" si="113"/>
        <v>0</v>
      </c>
      <c r="C523" s="78">
        <f>IF(EA_Tabelle!$B483="","",COUNTIF($B$20:B522,EA_Tabelle!$B483)+1)</f>
        <v>503</v>
      </c>
      <c r="D523" s="77">
        <f t="shared" si="114"/>
        <v>0</v>
      </c>
      <c r="E523" s="77" t="e">
        <f>INDEX(Lieferanten[L_ID],MATCH(EA_Tabelle!$M523,Lieferanten[Lieferantenbezeichnung],0))</f>
        <v>#N/A</v>
      </c>
      <c r="F523" s="79">
        <f t="shared" si="115"/>
        <v>0</v>
      </c>
      <c r="G523" s="79" t="str">
        <f>IF(EA_Tabelle!$L523="","",(INDEX(BT[Ressort],MATCH(EA_Tabelle!$L523,BT[Bedarfsträger],0))))</f>
        <v/>
      </c>
      <c r="H523" s="80" t="str">
        <f>IF(EA_Tabelle!$L523="","",(INDEX(BT[BT_ID],MATCH(EA_Tabelle!$L523,BT[Bedarfsträger],0))))</f>
        <v/>
      </c>
      <c r="I523" s="82">
        <f t="shared" si="116"/>
        <v>0</v>
      </c>
      <c r="J523" s="82">
        <f t="shared" si="117"/>
        <v>0</v>
      </c>
      <c r="K523" s="83">
        <f t="shared" si="118"/>
        <v>0</v>
      </c>
      <c r="L523" s="44"/>
      <c r="M523" s="46"/>
      <c r="N523" s="208"/>
      <c r="O523" s="44"/>
      <c r="P523" s="43"/>
      <c r="Q523" s="206"/>
      <c r="R523" s="44"/>
      <c r="S523" s="90"/>
      <c r="T523" s="46"/>
      <c r="U523" s="210"/>
      <c r="V523" s="43"/>
      <c r="W523" s="186">
        <f>IFERROR(U523*INDEX(Preisstufen[Netto],MATCH(EA_Tabelle!T523,Preisstufen[Preisstufe],0)),0)</f>
        <v>0</v>
      </c>
      <c r="X523" s="186">
        <f t="shared" si="128"/>
        <v>0</v>
      </c>
      <c r="Y523" s="47"/>
      <c r="Z523" s="211"/>
      <c r="AA523" s="212"/>
      <c r="AB523" s="193">
        <f t="shared" si="119"/>
        <v>0</v>
      </c>
      <c r="AC523" s="211">
        <f t="shared" si="120"/>
        <v>0</v>
      </c>
      <c r="AD523" s="88">
        <v>0.19</v>
      </c>
      <c r="AE523" s="195">
        <f t="shared" si="124"/>
        <v>0</v>
      </c>
      <c r="AF523" s="211">
        <f t="shared" si="125"/>
        <v>0</v>
      </c>
      <c r="AG523" s="50"/>
      <c r="AH523" s="43"/>
      <c r="AI523" s="46"/>
      <c r="AJ523" s="43"/>
      <c r="AK523" s="43"/>
      <c r="AL523" s="46"/>
      <c r="AM523" s="47"/>
      <c r="AN523" s="76">
        <f t="shared" si="121"/>
        <v>0</v>
      </c>
      <c r="AO523" s="76">
        <f t="shared" si="126"/>
        <v>0</v>
      </c>
      <c r="AP523" s="214"/>
      <c r="AQ523" s="76">
        <f t="shared" si="122"/>
        <v>0</v>
      </c>
      <c r="AR523" s="91">
        <f t="shared" si="127"/>
        <v>0</v>
      </c>
      <c r="AS523" s="184">
        <f>IF(EA_Tabelle!$AI523="Ja",EA_Tabelle!$AM523,IF(EA_Tabelle!$Y523&lt;&gt;"",EA_Tabelle!$Y523,EA_Tabelle!$U523))</f>
        <v>0</v>
      </c>
      <c r="AT523" s="76">
        <f>IF(EA_Tabelle!$AI523="Ja",EA_Tabelle!$AN523,IF(EA_Tabelle!$AC523&lt;&gt;0,EA_Tabelle!$AC523,EA_Tabelle!$W523))</f>
        <v>0</v>
      </c>
      <c r="AU523" s="91">
        <f>IF(EA_Tabelle!$AI523="Ja",EA_Tabelle!$AO523,IF(EA_Tabelle!$AF523&lt;&gt;0,EA_Tabelle!$AF523,EA_Tabelle!$X523))</f>
        <v>0</v>
      </c>
    </row>
    <row r="524" spans="1:47" s="81" customFormat="1" ht="25" customHeight="1" x14ac:dyDescent="0.3">
      <c r="A524" s="89" t="str">
        <f t="shared" si="112"/>
        <v>0_504</v>
      </c>
      <c r="B524" s="78">
        <f t="shared" si="113"/>
        <v>0</v>
      </c>
      <c r="C524" s="78">
        <f>IF(EA_Tabelle!$B302="","",COUNTIF($B$20:B523,EA_Tabelle!$B302)+1)</f>
        <v>504</v>
      </c>
      <c r="D524" s="77">
        <f t="shared" si="114"/>
        <v>0</v>
      </c>
      <c r="E524" s="77" t="e">
        <f>INDEX(Lieferanten[L_ID],MATCH(EA_Tabelle!$M524,Lieferanten[Lieferantenbezeichnung],0))</f>
        <v>#N/A</v>
      </c>
      <c r="F524" s="79">
        <f t="shared" si="115"/>
        <v>0</v>
      </c>
      <c r="G524" s="79" t="str">
        <f>IF(EA_Tabelle!$L524="","",(INDEX(BT[Ressort],MATCH(EA_Tabelle!$L524,BT[Bedarfsträger],0))))</f>
        <v/>
      </c>
      <c r="H524" s="80" t="str">
        <f>IF(EA_Tabelle!$L524="","",(INDEX(BT[BT_ID],MATCH(EA_Tabelle!$L524,BT[Bedarfsträger],0))))</f>
        <v/>
      </c>
      <c r="I524" s="82">
        <f t="shared" si="116"/>
        <v>0</v>
      </c>
      <c r="J524" s="82">
        <f t="shared" si="117"/>
        <v>0</v>
      </c>
      <c r="K524" s="83">
        <f t="shared" si="118"/>
        <v>0</v>
      </c>
      <c r="L524" s="44"/>
      <c r="M524" s="46"/>
      <c r="N524" s="208"/>
      <c r="O524" s="44"/>
      <c r="P524" s="43"/>
      <c r="Q524" s="206"/>
      <c r="R524" s="44"/>
      <c r="S524" s="90"/>
      <c r="T524" s="46"/>
      <c r="U524" s="210"/>
      <c r="V524" s="43"/>
      <c r="W524" s="186">
        <f>IFERROR(U524*INDEX(Preisstufen[Netto],MATCH(EA_Tabelle!T524,Preisstufen[Preisstufe],0)),0)</f>
        <v>0</v>
      </c>
      <c r="X524" s="186">
        <f t="shared" si="128"/>
        <v>0</v>
      </c>
      <c r="Y524" s="47"/>
      <c r="Z524" s="211"/>
      <c r="AA524" s="212"/>
      <c r="AB524" s="193">
        <f t="shared" si="119"/>
        <v>0</v>
      </c>
      <c r="AC524" s="211">
        <f t="shared" si="120"/>
        <v>0</v>
      </c>
      <c r="AD524" s="88">
        <v>0.19</v>
      </c>
      <c r="AE524" s="195">
        <f t="shared" si="124"/>
        <v>0</v>
      </c>
      <c r="AF524" s="211">
        <f t="shared" si="125"/>
        <v>0</v>
      </c>
      <c r="AG524" s="50"/>
      <c r="AH524" s="43"/>
      <c r="AI524" s="46"/>
      <c r="AJ524" s="43"/>
      <c r="AK524" s="43"/>
      <c r="AL524" s="46"/>
      <c r="AM524" s="47"/>
      <c r="AN524" s="76">
        <f t="shared" si="121"/>
        <v>0</v>
      </c>
      <c r="AO524" s="76">
        <f t="shared" si="126"/>
        <v>0</v>
      </c>
      <c r="AP524" s="214"/>
      <c r="AQ524" s="76">
        <f t="shared" si="122"/>
        <v>0</v>
      </c>
      <c r="AR524" s="91">
        <f t="shared" si="127"/>
        <v>0</v>
      </c>
      <c r="AS524" s="184">
        <f>IF(EA_Tabelle!$AI524="Ja",EA_Tabelle!$AM524,IF(EA_Tabelle!$Y524&lt;&gt;"",EA_Tabelle!$Y524,EA_Tabelle!$U524))</f>
        <v>0</v>
      </c>
      <c r="AT524" s="76">
        <f>IF(EA_Tabelle!$AI524="Ja",EA_Tabelle!$AN524,IF(EA_Tabelle!$AC524&lt;&gt;0,EA_Tabelle!$AC524,EA_Tabelle!$W524))</f>
        <v>0</v>
      </c>
      <c r="AU524" s="91">
        <f>IF(EA_Tabelle!$AI524="Ja",EA_Tabelle!$AO524,IF(EA_Tabelle!$AF524&lt;&gt;0,EA_Tabelle!$AF524,EA_Tabelle!$X524))</f>
        <v>0</v>
      </c>
    </row>
    <row r="525" spans="1:47" s="81" customFormat="1" ht="25" customHeight="1" x14ac:dyDescent="0.3">
      <c r="A525" s="89" t="str">
        <f t="shared" si="112"/>
        <v>0_505</v>
      </c>
      <c r="B525" s="78">
        <f t="shared" si="113"/>
        <v>0</v>
      </c>
      <c r="C525" s="78">
        <f>IF(EA_Tabelle!$B433="","",COUNTIF($B$20:B524,EA_Tabelle!$B433)+1)</f>
        <v>505</v>
      </c>
      <c r="D525" s="77">
        <f t="shared" si="114"/>
        <v>0</v>
      </c>
      <c r="E525" s="77" t="e">
        <f>INDEX(Lieferanten[L_ID],MATCH(EA_Tabelle!$M525,Lieferanten[Lieferantenbezeichnung],0))</f>
        <v>#N/A</v>
      </c>
      <c r="F525" s="79">
        <f t="shared" si="115"/>
        <v>0</v>
      </c>
      <c r="G525" s="79" t="str">
        <f>IF(EA_Tabelle!$L525="","",(INDEX(BT[Ressort],MATCH(EA_Tabelle!$L525,BT[Bedarfsträger],0))))</f>
        <v/>
      </c>
      <c r="H525" s="80" t="str">
        <f>IF(EA_Tabelle!$L525="","",(INDEX(BT[BT_ID],MATCH(EA_Tabelle!$L525,BT[Bedarfsträger],0))))</f>
        <v/>
      </c>
      <c r="I525" s="82">
        <f t="shared" si="116"/>
        <v>0</v>
      </c>
      <c r="J525" s="82">
        <f t="shared" si="117"/>
        <v>0</v>
      </c>
      <c r="K525" s="83">
        <f t="shared" si="118"/>
        <v>0</v>
      </c>
      <c r="L525" s="44"/>
      <c r="M525" s="46"/>
      <c r="N525" s="208"/>
      <c r="O525" s="44"/>
      <c r="P525" s="43"/>
      <c r="Q525" s="206"/>
      <c r="R525" s="44"/>
      <c r="S525" s="90"/>
      <c r="T525" s="46"/>
      <c r="U525" s="210"/>
      <c r="V525" s="43"/>
      <c r="W525" s="186">
        <f>IFERROR(U525*INDEX(Preisstufen[Netto],MATCH(EA_Tabelle!T525,Preisstufen[Preisstufe],0)),0)</f>
        <v>0</v>
      </c>
      <c r="X525" s="186">
        <f t="shared" si="128"/>
        <v>0</v>
      </c>
      <c r="Y525" s="47"/>
      <c r="Z525" s="211"/>
      <c r="AA525" s="212"/>
      <c r="AB525" s="193">
        <f t="shared" si="119"/>
        <v>0</v>
      </c>
      <c r="AC525" s="211">
        <f t="shared" si="120"/>
        <v>0</v>
      </c>
      <c r="AD525" s="88">
        <v>0.19</v>
      </c>
      <c r="AE525" s="195">
        <f t="shared" si="124"/>
        <v>0</v>
      </c>
      <c r="AF525" s="211">
        <f t="shared" si="125"/>
        <v>0</v>
      </c>
      <c r="AG525" s="50"/>
      <c r="AH525" s="43"/>
      <c r="AI525" s="46"/>
      <c r="AJ525" s="43"/>
      <c r="AK525" s="43"/>
      <c r="AL525" s="46"/>
      <c r="AM525" s="47"/>
      <c r="AN525" s="76">
        <f t="shared" si="121"/>
        <v>0</v>
      </c>
      <c r="AO525" s="76">
        <f t="shared" si="126"/>
        <v>0</v>
      </c>
      <c r="AP525" s="214"/>
      <c r="AQ525" s="76">
        <f t="shared" si="122"/>
        <v>0</v>
      </c>
      <c r="AR525" s="91">
        <f t="shared" si="127"/>
        <v>0</v>
      </c>
      <c r="AS525" s="184">
        <f>IF(EA_Tabelle!$AI525="Ja",EA_Tabelle!$AM525,IF(EA_Tabelle!$Y525&lt;&gt;"",EA_Tabelle!$Y525,EA_Tabelle!$U525))</f>
        <v>0</v>
      </c>
      <c r="AT525" s="76">
        <f>IF(EA_Tabelle!$AI525="Ja",EA_Tabelle!$AN525,IF(EA_Tabelle!$AC525&lt;&gt;0,EA_Tabelle!$AC525,EA_Tabelle!$W525))</f>
        <v>0</v>
      </c>
      <c r="AU525" s="91">
        <f>IF(EA_Tabelle!$AI525="Ja",EA_Tabelle!$AO525,IF(EA_Tabelle!$AF525&lt;&gt;0,EA_Tabelle!$AF525,EA_Tabelle!$X525))</f>
        <v>0</v>
      </c>
    </row>
    <row r="526" spans="1:47" s="81" customFormat="1" ht="25" customHeight="1" x14ac:dyDescent="0.3">
      <c r="A526" s="89" t="str">
        <f t="shared" si="112"/>
        <v>0_506</v>
      </c>
      <c r="B526" s="78">
        <f t="shared" si="113"/>
        <v>0</v>
      </c>
      <c r="C526" s="78">
        <f>IF(EA_Tabelle!$B678="","",COUNTIF($B$20:B525,EA_Tabelle!$B678)+1)</f>
        <v>506</v>
      </c>
      <c r="D526" s="77">
        <f t="shared" si="114"/>
        <v>0</v>
      </c>
      <c r="E526" s="77" t="e">
        <f>INDEX(Lieferanten[L_ID],MATCH(EA_Tabelle!$M526,Lieferanten[Lieferantenbezeichnung],0))</f>
        <v>#N/A</v>
      </c>
      <c r="F526" s="79">
        <f t="shared" si="115"/>
        <v>0</v>
      </c>
      <c r="G526" s="79" t="str">
        <f>IF(EA_Tabelle!$L526="","",(INDEX(BT[Ressort],MATCH(EA_Tabelle!$L526,BT[Bedarfsträger],0))))</f>
        <v/>
      </c>
      <c r="H526" s="80" t="str">
        <f>IF(EA_Tabelle!$L526="","",(INDEX(BT[BT_ID],MATCH(EA_Tabelle!$L526,BT[Bedarfsträger],0))))</f>
        <v/>
      </c>
      <c r="I526" s="82">
        <f t="shared" si="116"/>
        <v>0</v>
      </c>
      <c r="J526" s="82">
        <f t="shared" si="117"/>
        <v>0</v>
      </c>
      <c r="K526" s="83">
        <f t="shared" si="118"/>
        <v>0</v>
      </c>
      <c r="L526" s="44"/>
      <c r="M526" s="46"/>
      <c r="N526" s="208"/>
      <c r="O526" s="44"/>
      <c r="P526" s="43"/>
      <c r="Q526" s="206"/>
      <c r="R526" s="44"/>
      <c r="S526" s="90"/>
      <c r="T526" s="46"/>
      <c r="U526" s="210"/>
      <c r="V526" s="43"/>
      <c r="W526" s="186">
        <f>IFERROR(U526*INDEX(Preisstufen[Netto],MATCH(EA_Tabelle!T526,Preisstufen[Preisstufe],0)),0)</f>
        <v>0</v>
      </c>
      <c r="X526" s="186">
        <f t="shared" si="128"/>
        <v>0</v>
      </c>
      <c r="Y526" s="47"/>
      <c r="Z526" s="211"/>
      <c r="AA526" s="212"/>
      <c r="AB526" s="193">
        <f t="shared" si="119"/>
        <v>0</v>
      </c>
      <c r="AC526" s="211">
        <f t="shared" si="120"/>
        <v>0</v>
      </c>
      <c r="AD526" s="88">
        <v>0.19</v>
      </c>
      <c r="AE526" s="195">
        <f t="shared" si="124"/>
        <v>0</v>
      </c>
      <c r="AF526" s="211">
        <f t="shared" si="125"/>
        <v>0</v>
      </c>
      <c r="AG526" s="50"/>
      <c r="AH526" s="43"/>
      <c r="AI526" s="46"/>
      <c r="AJ526" s="43"/>
      <c r="AK526" s="43"/>
      <c r="AL526" s="46"/>
      <c r="AM526" s="47"/>
      <c r="AN526" s="76">
        <f t="shared" si="121"/>
        <v>0</v>
      </c>
      <c r="AO526" s="76">
        <f t="shared" si="126"/>
        <v>0</v>
      </c>
      <c r="AP526" s="214"/>
      <c r="AQ526" s="76">
        <f t="shared" si="122"/>
        <v>0</v>
      </c>
      <c r="AR526" s="91">
        <f t="shared" si="127"/>
        <v>0</v>
      </c>
      <c r="AS526" s="184">
        <f>IF(EA_Tabelle!$AI526="Ja",EA_Tabelle!$AM526,IF(EA_Tabelle!$Y526&lt;&gt;"",EA_Tabelle!$Y526,EA_Tabelle!$U526))</f>
        <v>0</v>
      </c>
      <c r="AT526" s="76">
        <f>IF(EA_Tabelle!$AI526="Ja",EA_Tabelle!$AN526,IF(EA_Tabelle!$AC526&lt;&gt;0,EA_Tabelle!$AC526,EA_Tabelle!$W526))</f>
        <v>0</v>
      </c>
      <c r="AU526" s="91">
        <f>IF(EA_Tabelle!$AI526="Ja",EA_Tabelle!$AO526,IF(EA_Tabelle!$AF526&lt;&gt;0,EA_Tabelle!$AF526,EA_Tabelle!$X526))</f>
        <v>0</v>
      </c>
    </row>
    <row r="527" spans="1:47" s="81" customFormat="1" ht="25" customHeight="1" x14ac:dyDescent="0.3">
      <c r="A527" s="89" t="str">
        <f t="shared" si="112"/>
        <v>0_507</v>
      </c>
      <c r="B527" s="78">
        <f t="shared" si="113"/>
        <v>0</v>
      </c>
      <c r="C527" s="78">
        <f>IF(EA_Tabelle!$B290="","",COUNTIF($B$20:B526,EA_Tabelle!$B290)+1)</f>
        <v>507</v>
      </c>
      <c r="D527" s="77">
        <f t="shared" si="114"/>
        <v>0</v>
      </c>
      <c r="E527" s="77" t="e">
        <f>INDEX(Lieferanten[L_ID],MATCH(EA_Tabelle!$M527,Lieferanten[Lieferantenbezeichnung],0))</f>
        <v>#N/A</v>
      </c>
      <c r="F527" s="79">
        <f t="shared" si="115"/>
        <v>0</v>
      </c>
      <c r="G527" s="79" t="str">
        <f>IF(EA_Tabelle!$L527="","",(INDEX(BT[Ressort],MATCH(EA_Tabelle!$L527,BT[Bedarfsträger],0))))</f>
        <v/>
      </c>
      <c r="H527" s="80" t="str">
        <f>IF(EA_Tabelle!$L527="","",(INDEX(BT[BT_ID],MATCH(EA_Tabelle!$L527,BT[Bedarfsträger],0))))</f>
        <v/>
      </c>
      <c r="I527" s="82">
        <f t="shared" si="116"/>
        <v>0</v>
      </c>
      <c r="J527" s="82">
        <f t="shared" si="117"/>
        <v>0</v>
      </c>
      <c r="K527" s="83">
        <f t="shared" si="118"/>
        <v>0</v>
      </c>
      <c r="L527" s="44"/>
      <c r="M527" s="46"/>
      <c r="N527" s="208"/>
      <c r="O527" s="44"/>
      <c r="P527" s="43"/>
      <c r="Q527" s="206"/>
      <c r="R527" s="44"/>
      <c r="S527" s="90"/>
      <c r="T527" s="46"/>
      <c r="U527" s="210"/>
      <c r="V527" s="43"/>
      <c r="W527" s="186">
        <f>IFERROR(U527*INDEX(Preisstufen[Netto],MATCH(EA_Tabelle!T527,Preisstufen[Preisstufe],0)),0)</f>
        <v>0</v>
      </c>
      <c r="X527" s="186">
        <f t="shared" si="128"/>
        <v>0</v>
      </c>
      <c r="Y527" s="47"/>
      <c r="Z527" s="211"/>
      <c r="AA527" s="212"/>
      <c r="AB527" s="193">
        <f t="shared" si="119"/>
        <v>0</v>
      </c>
      <c r="AC527" s="211">
        <f t="shared" si="120"/>
        <v>0</v>
      </c>
      <c r="AD527" s="88">
        <v>0.19</v>
      </c>
      <c r="AE527" s="195">
        <f t="shared" si="124"/>
        <v>0</v>
      </c>
      <c r="AF527" s="211">
        <f t="shared" si="125"/>
        <v>0</v>
      </c>
      <c r="AG527" s="50"/>
      <c r="AH527" s="43"/>
      <c r="AI527" s="46"/>
      <c r="AJ527" s="43"/>
      <c r="AK527" s="43"/>
      <c r="AL527" s="46"/>
      <c r="AM527" s="47"/>
      <c r="AN527" s="76">
        <f t="shared" si="121"/>
        <v>0</v>
      </c>
      <c r="AO527" s="76">
        <f t="shared" si="126"/>
        <v>0</v>
      </c>
      <c r="AP527" s="214"/>
      <c r="AQ527" s="76">
        <f t="shared" si="122"/>
        <v>0</v>
      </c>
      <c r="AR527" s="91">
        <f t="shared" si="127"/>
        <v>0</v>
      </c>
      <c r="AS527" s="184">
        <f>IF(EA_Tabelle!$AI527="Ja",EA_Tabelle!$AM527,IF(EA_Tabelle!$Y527&lt;&gt;"",EA_Tabelle!$Y527,EA_Tabelle!$U527))</f>
        <v>0</v>
      </c>
      <c r="AT527" s="76">
        <f>IF(EA_Tabelle!$AI527="Ja",EA_Tabelle!$AN527,IF(EA_Tabelle!$AC527&lt;&gt;0,EA_Tabelle!$AC527,EA_Tabelle!$W527))</f>
        <v>0</v>
      </c>
      <c r="AU527" s="91">
        <f>IF(EA_Tabelle!$AI527="Ja",EA_Tabelle!$AO527,IF(EA_Tabelle!$AF527&lt;&gt;0,EA_Tabelle!$AF527,EA_Tabelle!$X527))</f>
        <v>0</v>
      </c>
    </row>
    <row r="528" spans="1:47" s="81" customFormat="1" ht="25" customHeight="1" x14ac:dyDescent="0.3">
      <c r="A528" s="89" t="str">
        <f t="shared" si="112"/>
        <v>0_508</v>
      </c>
      <c r="B528" s="78">
        <f t="shared" si="113"/>
        <v>0</v>
      </c>
      <c r="C528" s="78">
        <f>IF(EA_Tabelle!$B561="","",COUNTIF($B$20:B527,EA_Tabelle!$B561)+1)</f>
        <v>508</v>
      </c>
      <c r="D528" s="77">
        <f t="shared" si="114"/>
        <v>0</v>
      </c>
      <c r="E528" s="77" t="e">
        <f>INDEX(Lieferanten[L_ID],MATCH(EA_Tabelle!$M528,Lieferanten[Lieferantenbezeichnung],0))</f>
        <v>#N/A</v>
      </c>
      <c r="F528" s="79">
        <f t="shared" si="115"/>
        <v>0</v>
      </c>
      <c r="G528" s="79" t="str">
        <f>IF(EA_Tabelle!$L528="","",(INDEX(BT[Ressort],MATCH(EA_Tabelle!$L528,BT[Bedarfsträger],0))))</f>
        <v/>
      </c>
      <c r="H528" s="80" t="str">
        <f>IF(EA_Tabelle!$L528="","",(INDEX(BT[BT_ID],MATCH(EA_Tabelle!$L528,BT[Bedarfsträger],0))))</f>
        <v/>
      </c>
      <c r="I528" s="82">
        <f t="shared" si="116"/>
        <v>0</v>
      </c>
      <c r="J528" s="82">
        <f t="shared" si="117"/>
        <v>0</v>
      </c>
      <c r="K528" s="83">
        <f t="shared" si="118"/>
        <v>0</v>
      </c>
      <c r="L528" s="44"/>
      <c r="M528" s="46"/>
      <c r="N528" s="208"/>
      <c r="O528" s="44"/>
      <c r="P528" s="43"/>
      <c r="Q528" s="206"/>
      <c r="R528" s="44"/>
      <c r="S528" s="90"/>
      <c r="T528" s="46"/>
      <c r="U528" s="210"/>
      <c r="V528" s="43"/>
      <c r="W528" s="186">
        <f>IFERROR(U528*INDEX(Preisstufen[Netto],MATCH(EA_Tabelle!T528,Preisstufen[Preisstufe],0)),0)</f>
        <v>0</v>
      </c>
      <c r="X528" s="186">
        <f t="shared" si="128"/>
        <v>0</v>
      </c>
      <c r="Y528" s="47"/>
      <c r="Z528" s="211"/>
      <c r="AA528" s="212"/>
      <c r="AB528" s="193">
        <f t="shared" si="119"/>
        <v>0</v>
      </c>
      <c r="AC528" s="211">
        <f t="shared" si="120"/>
        <v>0</v>
      </c>
      <c r="AD528" s="88">
        <v>0.19</v>
      </c>
      <c r="AE528" s="195">
        <f t="shared" si="124"/>
        <v>0</v>
      </c>
      <c r="AF528" s="211">
        <f t="shared" si="125"/>
        <v>0</v>
      </c>
      <c r="AG528" s="50"/>
      <c r="AH528" s="43"/>
      <c r="AI528" s="46"/>
      <c r="AJ528" s="43"/>
      <c r="AK528" s="43"/>
      <c r="AL528" s="46"/>
      <c r="AM528" s="47"/>
      <c r="AN528" s="76">
        <f t="shared" si="121"/>
        <v>0</v>
      </c>
      <c r="AO528" s="76">
        <f t="shared" si="126"/>
        <v>0</v>
      </c>
      <c r="AP528" s="214"/>
      <c r="AQ528" s="76">
        <f t="shared" si="122"/>
        <v>0</v>
      </c>
      <c r="AR528" s="91">
        <f t="shared" si="127"/>
        <v>0</v>
      </c>
      <c r="AS528" s="184">
        <f>IF(EA_Tabelle!$AI528="Ja",EA_Tabelle!$AM528,IF(EA_Tabelle!$Y528&lt;&gt;"",EA_Tabelle!$Y528,EA_Tabelle!$U528))</f>
        <v>0</v>
      </c>
      <c r="AT528" s="76">
        <f>IF(EA_Tabelle!$AI528="Ja",EA_Tabelle!$AN528,IF(EA_Tabelle!$AC528&lt;&gt;0,EA_Tabelle!$AC528,EA_Tabelle!$W528))</f>
        <v>0</v>
      </c>
      <c r="AU528" s="91">
        <f>IF(EA_Tabelle!$AI528="Ja",EA_Tabelle!$AO528,IF(EA_Tabelle!$AF528&lt;&gt;0,EA_Tabelle!$AF528,EA_Tabelle!$X528))</f>
        <v>0</v>
      </c>
    </row>
    <row r="529" spans="1:47" s="81" customFormat="1" ht="25" customHeight="1" x14ac:dyDescent="0.3">
      <c r="A529" s="89" t="str">
        <f t="shared" si="112"/>
        <v>0_509</v>
      </c>
      <c r="B529" s="78">
        <f t="shared" si="113"/>
        <v>0</v>
      </c>
      <c r="C529" s="78">
        <f>IF(EA_Tabelle!$B482="","",COUNTIF($B$20:B528,EA_Tabelle!$B482)+1)</f>
        <v>509</v>
      </c>
      <c r="D529" s="77">
        <f t="shared" si="114"/>
        <v>0</v>
      </c>
      <c r="E529" s="77" t="e">
        <f>INDEX(Lieferanten[L_ID],MATCH(EA_Tabelle!$M529,Lieferanten[Lieferantenbezeichnung],0))</f>
        <v>#N/A</v>
      </c>
      <c r="F529" s="79">
        <f t="shared" si="115"/>
        <v>0</v>
      </c>
      <c r="G529" s="79" t="str">
        <f>IF(EA_Tabelle!$L529="","",(INDEX(BT[Ressort],MATCH(EA_Tabelle!$L529,BT[Bedarfsträger],0))))</f>
        <v/>
      </c>
      <c r="H529" s="80" t="str">
        <f>IF(EA_Tabelle!$L529="","",(INDEX(BT[BT_ID],MATCH(EA_Tabelle!$L529,BT[Bedarfsträger],0))))</f>
        <v/>
      </c>
      <c r="I529" s="82">
        <f t="shared" si="116"/>
        <v>0</v>
      </c>
      <c r="J529" s="82">
        <f t="shared" si="117"/>
        <v>0</v>
      </c>
      <c r="K529" s="83">
        <f t="shared" si="118"/>
        <v>0</v>
      </c>
      <c r="L529" s="44"/>
      <c r="M529" s="46"/>
      <c r="N529" s="208"/>
      <c r="O529" s="44"/>
      <c r="P529" s="43"/>
      <c r="Q529" s="206"/>
      <c r="R529" s="44"/>
      <c r="S529" s="90"/>
      <c r="T529" s="46"/>
      <c r="U529" s="210"/>
      <c r="V529" s="43"/>
      <c r="W529" s="186">
        <f>IFERROR(U529*INDEX(Preisstufen[Netto],MATCH(EA_Tabelle!T529,Preisstufen[Preisstufe],0)),0)</f>
        <v>0</v>
      </c>
      <c r="X529" s="186">
        <f t="shared" si="128"/>
        <v>0</v>
      </c>
      <c r="Y529" s="47"/>
      <c r="Z529" s="211"/>
      <c r="AA529" s="212"/>
      <c r="AB529" s="193">
        <f t="shared" si="119"/>
        <v>0</v>
      </c>
      <c r="AC529" s="211">
        <f t="shared" si="120"/>
        <v>0</v>
      </c>
      <c r="AD529" s="88">
        <v>0.19</v>
      </c>
      <c r="AE529" s="195">
        <f t="shared" si="124"/>
        <v>0</v>
      </c>
      <c r="AF529" s="211">
        <f t="shared" si="125"/>
        <v>0</v>
      </c>
      <c r="AG529" s="50"/>
      <c r="AH529" s="43"/>
      <c r="AI529" s="46"/>
      <c r="AJ529" s="43"/>
      <c r="AK529" s="43"/>
      <c r="AL529" s="46"/>
      <c r="AM529" s="47"/>
      <c r="AN529" s="76">
        <f t="shared" si="121"/>
        <v>0</v>
      </c>
      <c r="AO529" s="76">
        <f t="shared" si="126"/>
        <v>0</v>
      </c>
      <c r="AP529" s="214"/>
      <c r="AQ529" s="76">
        <f t="shared" si="122"/>
        <v>0</v>
      </c>
      <c r="AR529" s="91">
        <f t="shared" si="127"/>
        <v>0</v>
      </c>
      <c r="AS529" s="184">
        <f>IF(EA_Tabelle!$AI529="Ja",EA_Tabelle!$AM529,IF(EA_Tabelle!$Y529&lt;&gt;"",EA_Tabelle!$Y529,EA_Tabelle!$U529))</f>
        <v>0</v>
      </c>
      <c r="AT529" s="76">
        <f>IF(EA_Tabelle!$AI529="Ja",EA_Tabelle!$AN529,IF(EA_Tabelle!$AC529&lt;&gt;0,EA_Tabelle!$AC529,EA_Tabelle!$W529))</f>
        <v>0</v>
      </c>
      <c r="AU529" s="91">
        <f>IF(EA_Tabelle!$AI529="Ja",EA_Tabelle!$AO529,IF(EA_Tabelle!$AF529&lt;&gt;0,EA_Tabelle!$AF529,EA_Tabelle!$X529))</f>
        <v>0</v>
      </c>
    </row>
    <row r="530" spans="1:47" s="81" customFormat="1" ht="25" customHeight="1" x14ac:dyDescent="0.3">
      <c r="A530" s="89" t="str">
        <f t="shared" si="112"/>
        <v>0_510</v>
      </c>
      <c r="B530" s="78">
        <f t="shared" si="113"/>
        <v>0</v>
      </c>
      <c r="C530" s="78">
        <f>IF(EA_Tabelle!$B327="","",COUNTIF($B$20:B529,EA_Tabelle!$B327)+1)</f>
        <v>510</v>
      </c>
      <c r="D530" s="77">
        <f t="shared" si="114"/>
        <v>0</v>
      </c>
      <c r="E530" s="77" t="e">
        <f>INDEX(Lieferanten[L_ID],MATCH(EA_Tabelle!$M530,Lieferanten[Lieferantenbezeichnung],0))</f>
        <v>#N/A</v>
      </c>
      <c r="F530" s="79">
        <f t="shared" si="115"/>
        <v>0</v>
      </c>
      <c r="G530" s="79" t="str">
        <f>IF(EA_Tabelle!$L530="","",(INDEX(BT[Ressort],MATCH(EA_Tabelle!$L530,BT[Bedarfsträger],0))))</f>
        <v/>
      </c>
      <c r="H530" s="80" t="str">
        <f>IF(EA_Tabelle!$L530="","",(INDEX(BT[BT_ID],MATCH(EA_Tabelle!$L530,BT[Bedarfsträger],0))))</f>
        <v/>
      </c>
      <c r="I530" s="82">
        <f t="shared" si="116"/>
        <v>0</v>
      </c>
      <c r="J530" s="82">
        <f t="shared" si="117"/>
        <v>0</v>
      </c>
      <c r="K530" s="83">
        <f t="shared" si="118"/>
        <v>0</v>
      </c>
      <c r="L530" s="44"/>
      <c r="M530" s="46"/>
      <c r="N530" s="208"/>
      <c r="O530" s="44"/>
      <c r="P530" s="43"/>
      <c r="Q530" s="206"/>
      <c r="R530" s="44"/>
      <c r="S530" s="90"/>
      <c r="T530" s="46"/>
      <c r="U530" s="210"/>
      <c r="V530" s="43"/>
      <c r="W530" s="186">
        <f>IFERROR(U530*INDEX(Preisstufen[Netto],MATCH(EA_Tabelle!T530,Preisstufen[Preisstufe],0)),0)</f>
        <v>0</v>
      </c>
      <c r="X530" s="186">
        <f t="shared" si="128"/>
        <v>0</v>
      </c>
      <c r="Y530" s="47"/>
      <c r="Z530" s="211"/>
      <c r="AA530" s="212"/>
      <c r="AB530" s="193">
        <f t="shared" si="119"/>
        <v>0</v>
      </c>
      <c r="AC530" s="211">
        <f t="shared" si="120"/>
        <v>0</v>
      </c>
      <c r="AD530" s="88">
        <v>0.19</v>
      </c>
      <c r="AE530" s="195">
        <f t="shared" si="124"/>
        <v>0</v>
      </c>
      <c r="AF530" s="211">
        <f t="shared" si="125"/>
        <v>0</v>
      </c>
      <c r="AG530" s="50"/>
      <c r="AH530" s="43"/>
      <c r="AI530" s="46"/>
      <c r="AJ530" s="43"/>
      <c r="AK530" s="43"/>
      <c r="AL530" s="46"/>
      <c r="AM530" s="47"/>
      <c r="AN530" s="76">
        <f t="shared" si="121"/>
        <v>0</v>
      </c>
      <c r="AO530" s="76">
        <f t="shared" si="126"/>
        <v>0</v>
      </c>
      <c r="AP530" s="214"/>
      <c r="AQ530" s="76">
        <f t="shared" si="122"/>
        <v>0</v>
      </c>
      <c r="AR530" s="91">
        <f t="shared" si="127"/>
        <v>0</v>
      </c>
      <c r="AS530" s="184">
        <f>IF(EA_Tabelle!$AI530="Ja",EA_Tabelle!$AM530,IF(EA_Tabelle!$Y530&lt;&gt;"",EA_Tabelle!$Y530,EA_Tabelle!$U530))</f>
        <v>0</v>
      </c>
      <c r="AT530" s="76">
        <f>IF(EA_Tabelle!$AI530="Ja",EA_Tabelle!$AN530,IF(EA_Tabelle!$AC530&lt;&gt;0,EA_Tabelle!$AC530,EA_Tabelle!$W530))</f>
        <v>0</v>
      </c>
      <c r="AU530" s="91">
        <f>IF(EA_Tabelle!$AI530="Ja",EA_Tabelle!$AO530,IF(EA_Tabelle!$AF530&lt;&gt;0,EA_Tabelle!$AF530,EA_Tabelle!$X530))</f>
        <v>0</v>
      </c>
    </row>
    <row r="531" spans="1:47" s="81" customFormat="1" ht="25" customHeight="1" x14ac:dyDescent="0.3">
      <c r="A531" s="89" t="str">
        <f t="shared" si="112"/>
        <v>0_511</v>
      </c>
      <c r="B531" s="78">
        <f t="shared" si="113"/>
        <v>0</v>
      </c>
      <c r="C531" s="78">
        <f>IF(EA_Tabelle!$B571="","",COUNTIF($B$20:B530,EA_Tabelle!$B571)+1)</f>
        <v>511</v>
      </c>
      <c r="D531" s="77">
        <f t="shared" si="114"/>
        <v>0</v>
      </c>
      <c r="E531" s="77" t="e">
        <f>INDEX(Lieferanten[L_ID],MATCH(EA_Tabelle!$M531,Lieferanten[Lieferantenbezeichnung],0))</f>
        <v>#N/A</v>
      </c>
      <c r="F531" s="79">
        <f t="shared" si="115"/>
        <v>0</v>
      </c>
      <c r="G531" s="79" t="str">
        <f>IF(EA_Tabelle!$L531="","",(INDEX(BT[Ressort],MATCH(EA_Tabelle!$L531,BT[Bedarfsträger],0))))</f>
        <v/>
      </c>
      <c r="H531" s="80" t="str">
        <f>IF(EA_Tabelle!$L531="","",(INDEX(BT[BT_ID],MATCH(EA_Tabelle!$L531,BT[Bedarfsträger],0))))</f>
        <v/>
      </c>
      <c r="I531" s="82">
        <f t="shared" si="116"/>
        <v>0</v>
      </c>
      <c r="J531" s="82">
        <f t="shared" si="117"/>
        <v>0</v>
      </c>
      <c r="K531" s="83">
        <f t="shared" si="118"/>
        <v>0</v>
      </c>
      <c r="L531" s="44"/>
      <c r="M531" s="46"/>
      <c r="N531" s="208"/>
      <c r="O531" s="44"/>
      <c r="P531" s="43"/>
      <c r="Q531" s="206"/>
      <c r="R531" s="44"/>
      <c r="S531" s="90"/>
      <c r="T531" s="46"/>
      <c r="U531" s="210"/>
      <c r="V531" s="43"/>
      <c r="W531" s="186">
        <f>IFERROR(U531*INDEX(Preisstufen[Netto],MATCH(EA_Tabelle!T531,Preisstufen[Preisstufe],0)),0)</f>
        <v>0</v>
      </c>
      <c r="X531" s="186">
        <f t="shared" si="128"/>
        <v>0</v>
      </c>
      <c r="Y531" s="47"/>
      <c r="Z531" s="211"/>
      <c r="AA531" s="212"/>
      <c r="AB531" s="193">
        <f t="shared" si="119"/>
        <v>0</v>
      </c>
      <c r="AC531" s="211">
        <f t="shared" si="120"/>
        <v>0</v>
      </c>
      <c r="AD531" s="88">
        <v>0.19</v>
      </c>
      <c r="AE531" s="195">
        <f t="shared" si="124"/>
        <v>0</v>
      </c>
      <c r="AF531" s="211">
        <f t="shared" si="125"/>
        <v>0</v>
      </c>
      <c r="AG531" s="50"/>
      <c r="AH531" s="43"/>
      <c r="AI531" s="46"/>
      <c r="AJ531" s="43"/>
      <c r="AK531" s="43"/>
      <c r="AL531" s="46"/>
      <c r="AM531" s="47"/>
      <c r="AN531" s="76">
        <f t="shared" si="121"/>
        <v>0</v>
      </c>
      <c r="AO531" s="76">
        <f t="shared" si="126"/>
        <v>0</v>
      </c>
      <c r="AP531" s="214"/>
      <c r="AQ531" s="76">
        <f t="shared" si="122"/>
        <v>0</v>
      </c>
      <c r="AR531" s="91">
        <f t="shared" si="127"/>
        <v>0</v>
      </c>
      <c r="AS531" s="184">
        <f>IF(EA_Tabelle!$AI531="Ja",EA_Tabelle!$AM531,IF(EA_Tabelle!$Y531&lt;&gt;"",EA_Tabelle!$Y531,EA_Tabelle!$U531))</f>
        <v>0</v>
      </c>
      <c r="AT531" s="76">
        <f>IF(EA_Tabelle!$AI531="Ja",EA_Tabelle!$AN531,IF(EA_Tabelle!$AC531&lt;&gt;0,EA_Tabelle!$AC531,EA_Tabelle!$W531))</f>
        <v>0</v>
      </c>
      <c r="AU531" s="91">
        <f>IF(EA_Tabelle!$AI531="Ja",EA_Tabelle!$AO531,IF(EA_Tabelle!$AF531&lt;&gt;0,EA_Tabelle!$AF531,EA_Tabelle!$X531))</f>
        <v>0</v>
      </c>
    </row>
    <row r="532" spans="1:47" s="81" customFormat="1" ht="25" customHeight="1" x14ac:dyDescent="0.3">
      <c r="A532" s="89" t="str">
        <f t="shared" si="112"/>
        <v>0_512</v>
      </c>
      <c r="B532" s="78">
        <f t="shared" si="113"/>
        <v>0</v>
      </c>
      <c r="C532" s="78">
        <f>IF(EA_Tabelle!$B713="","",COUNTIF($B$20:B531,EA_Tabelle!$B713)+1)</f>
        <v>512</v>
      </c>
      <c r="D532" s="77">
        <f t="shared" si="114"/>
        <v>0</v>
      </c>
      <c r="E532" s="77" t="e">
        <f>INDEX(Lieferanten[L_ID],MATCH(EA_Tabelle!$M532,Lieferanten[Lieferantenbezeichnung],0))</f>
        <v>#N/A</v>
      </c>
      <c r="F532" s="79">
        <f t="shared" si="115"/>
        <v>0</v>
      </c>
      <c r="G532" s="79" t="str">
        <f>IF(EA_Tabelle!$L532="","",(INDEX(BT[Ressort],MATCH(EA_Tabelle!$L532,BT[Bedarfsträger],0))))</f>
        <v/>
      </c>
      <c r="H532" s="80" t="str">
        <f>IF(EA_Tabelle!$L532="","",(INDEX(BT[BT_ID],MATCH(EA_Tabelle!$L532,BT[Bedarfsträger],0))))</f>
        <v/>
      </c>
      <c r="I532" s="82">
        <f t="shared" si="116"/>
        <v>0</v>
      </c>
      <c r="J532" s="82">
        <f t="shared" si="117"/>
        <v>0</v>
      </c>
      <c r="K532" s="83">
        <f t="shared" si="118"/>
        <v>0</v>
      </c>
      <c r="L532" s="44"/>
      <c r="M532" s="46"/>
      <c r="N532" s="208"/>
      <c r="O532" s="44"/>
      <c r="P532" s="43"/>
      <c r="Q532" s="206"/>
      <c r="R532" s="44"/>
      <c r="S532" s="90"/>
      <c r="T532" s="46"/>
      <c r="U532" s="210"/>
      <c r="V532" s="43"/>
      <c r="W532" s="186">
        <f>IFERROR(U532*INDEX(Preisstufen[Netto],MATCH(EA_Tabelle!T532,Preisstufen[Preisstufe],0)),0)</f>
        <v>0</v>
      </c>
      <c r="X532" s="186">
        <f t="shared" si="128"/>
        <v>0</v>
      </c>
      <c r="Y532" s="47"/>
      <c r="Z532" s="211"/>
      <c r="AA532" s="212"/>
      <c r="AB532" s="193">
        <f t="shared" si="119"/>
        <v>0</v>
      </c>
      <c r="AC532" s="211">
        <f t="shared" si="120"/>
        <v>0</v>
      </c>
      <c r="AD532" s="88">
        <v>0.19</v>
      </c>
      <c r="AE532" s="195">
        <f t="shared" si="124"/>
        <v>0</v>
      </c>
      <c r="AF532" s="211">
        <f t="shared" si="125"/>
        <v>0</v>
      </c>
      <c r="AG532" s="50"/>
      <c r="AH532" s="43"/>
      <c r="AI532" s="46"/>
      <c r="AJ532" s="43"/>
      <c r="AK532" s="43"/>
      <c r="AL532" s="46"/>
      <c r="AM532" s="47"/>
      <c r="AN532" s="76">
        <f t="shared" si="121"/>
        <v>0</v>
      </c>
      <c r="AO532" s="76">
        <f t="shared" si="126"/>
        <v>0</v>
      </c>
      <c r="AP532" s="214"/>
      <c r="AQ532" s="76">
        <f t="shared" si="122"/>
        <v>0</v>
      </c>
      <c r="AR532" s="91">
        <f t="shared" si="127"/>
        <v>0</v>
      </c>
      <c r="AS532" s="184">
        <f>IF(EA_Tabelle!$AI532="Ja",EA_Tabelle!$AM532,IF(EA_Tabelle!$Y532&lt;&gt;"",EA_Tabelle!$Y532,EA_Tabelle!$U532))</f>
        <v>0</v>
      </c>
      <c r="AT532" s="76">
        <f>IF(EA_Tabelle!$AI532="Ja",EA_Tabelle!$AN532,IF(EA_Tabelle!$AC532&lt;&gt;0,EA_Tabelle!$AC532,EA_Tabelle!$W532))</f>
        <v>0</v>
      </c>
      <c r="AU532" s="91">
        <f>IF(EA_Tabelle!$AI532="Ja",EA_Tabelle!$AO532,IF(EA_Tabelle!$AF532&lt;&gt;0,EA_Tabelle!$AF532,EA_Tabelle!$X532))</f>
        <v>0</v>
      </c>
    </row>
    <row r="533" spans="1:47" s="81" customFormat="1" ht="25" customHeight="1" x14ac:dyDescent="0.3">
      <c r="A533" s="89" t="str">
        <f t="shared" ref="A533:A596" si="129">IF(B533="","",B533&amp;"_"&amp;C533)</f>
        <v>0_513</v>
      </c>
      <c r="B533" s="78">
        <f t="shared" ref="B533:B596" si="130">$S$8</f>
        <v>0</v>
      </c>
      <c r="C533" s="78">
        <f>IF(EA_Tabelle!$B234="","",COUNTIF($B$20:B532,EA_Tabelle!$B234)+1)</f>
        <v>513</v>
      </c>
      <c r="D533" s="77">
        <f t="shared" ref="D533:D596" si="131">$S$6</f>
        <v>0</v>
      </c>
      <c r="E533" s="77" t="e">
        <f>INDEX(Lieferanten[L_ID],MATCH(EA_Tabelle!$M533,Lieferanten[Lieferantenbezeichnung],0))</f>
        <v>#N/A</v>
      </c>
      <c r="F533" s="79">
        <f t="shared" ref="F533:F596" si="132">$N$6</f>
        <v>0</v>
      </c>
      <c r="G533" s="79" t="str">
        <f>IF(EA_Tabelle!$L533="","",(INDEX(BT[Ressort],MATCH(EA_Tabelle!$L533,BT[Bedarfsträger],0))))</f>
        <v/>
      </c>
      <c r="H533" s="80" t="str">
        <f>IF(EA_Tabelle!$L533="","",(INDEX(BT[BT_ID],MATCH(EA_Tabelle!$L533,BT[Bedarfsträger],0))))</f>
        <v/>
      </c>
      <c r="I533" s="82">
        <f t="shared" ref="I533:I596" si="133">$N$10</f>
        <v>0</v>
      </c>
      <c r="J533" s="82">
        <f t="shared" ref="J533:J596" si="134">$P$10</f>
        <v>0</v>
      </c>
      <c r="K533" s="83">
        <f t="shared" ref="K533:K596" si="135">$S$10</f>
        <v>0</v>
      </c>
      <c r="L533" s="44"/>
      <c r="M533" s="46"/>
      <c r="N533" s="208"/>
      <c r="O533" s="44"/>
      <c r="P533" s="43"/>
      <c r="Q533" s="206"/>
      <c r="R533" s="44"/>
      <c r="S533" s="90"/>
      <c r="T533" s="46"/>
      <c r="U533" s="210"/>
      <c r="V533" s="43"/>
      <c r="W533" s="186">
        <f>IFERROR(U533*INDEX(Preisstufen[Netto],MATCH(EA_Tabelle!T533,Preisstufen[Preisstufe],0)),0)</f>
        <v>0</v>
      </c>
      <c r="X533" s="186">
        <f t="shared" si="128"/>
        <v>0</v>
      </c>
      <c r="Y533" s="47"/>
      <c r="Z533" s="211"/>
      <c r="AA533" s="212"/>
      <c r="AB533" s="193">
        <f t="shared" ref="AB533:AB596" si="136">IFERROR(IF(Vertragstyp="Beratervertrag", W533/U533,Z533*(1-AA533)),0)</f>
        <v>0</v>
      </c>
      <c r="AC533" s="211">
        <f t="shared" ref="AC533:AC596" si="137">IF(Vertragstyp="Beratervertrag", W533,Y533*AB533)</f>
        <v>0</v>
      </c>
      <c r="AD533" s="88">
        <v>0.19</v>
      </c>
      <c r="AE533" s="195">
        <f t="shared" si="124"/>
        <v>0</v>
      </c>
      <c r="AF533" s="211">
        <f t="shared" si="125"/>
        <v>0</v>
      </c>
      <c r="AG533" s="50"/>
      <c r="AH533" s="43"/>
      <c r="AI533" s="46"/>
      <c r="AJ533" s="43"/>
      <c r="AK533" s="43"/>
      <c r="AL533" s="46"/>
      <c r="AM533" s="47"/>
      <c r="AN533" s="76">
        <f t="shared" ref="AN533:AN596" si="138">AM533*AB533</f>
        <v>0</v>
      </c>
      <c r="AO533" s="76">
        <f t="shared" si="126"/>
        <v>0</v>
      </c>
      <c r="AP533" s="214"/>
      <c r="AQ533" s="76">
        <f t="shared" ref="AQ533:AQ596" si="139">AN533*(1-AP533)</f>
        <v>0</v>
      </c>
      <c r="AR533" s="91">
        <f t="shared" si="127"/>
        <v>0</v>
      </c>
      <c r="AS533" s="184">
        <f>IF(EA_Tabelle!$AI533="Ja",EA_Tabelle!$AM533,IF(EA_Tabelle!$Y533&lt;&gt;"",EA_Tabelle!$Y533,EA_Tabelle!$U533))</f>
        <v>0</v>
      </c>
      <c r="AT533" s="76">
        <f>IF(EA_Tabelle!$AI533="Ja",EA_Tabelle!$AN533,IF(EA_Tabelle!$AC533&lt;&gt;0,EA_Tabelle!$AC533,EA_Tabelle!$W533))</f>
        <v>0</v>
      </c>
      <c r="AU533" s="91">
        <f>IF(EA_Tabelle!$AI533="Ja",EA_Tabelle!$AO533,IF(EA_Tabelle!$AF533&lt;&gt;0,EA_Tabelle!$AF533,EA_Tabelle!$X533))</f>
        <v>0</v>
      </c>
    </row>
    <row r="534" spans="1:47" s="81" customFormat="1" ht="25" customHeight="1" x14ac:dyDescent="0.3">
      <c r="A534" s="89" t="str">
        <f t="shared" si="129"/>
        <v>0_514</v>
      </c>
      <c r="B534" s="78">
        <f t="shared" si="130"/>
        <v>0</v>
      </c>
      <c r="C534" s="78">
        <f>IF(EA_Tabelle!$B34="","",COUNTIF($B$20:B533,EA_Tabelle!$B34)+1)</f>
        <v>514</v>
      </c>
      <c r="D534" s="77">
        <f t="shared" si="131"/>
        <v>0</v>
      </c>
      <c r="E534" s="77" t="e">
        <f>INDEX(Lieferanten[L_ID],MATCH(EA_Tabelle!$M534,Lieferanten[Lieferantenbezeichnung],0))</f>
        <v>#N/A</v>
      </c>
      <c r="F534" s="79">
        <f t="shared" si="132"/>
        <v>0</v>
      </c>
      <c r="G534" s="79" t="str">
        <f>IF(EA_Tabelle!$L534="","",(INDEX(BT[Ressort],MATCH(EA_Tabelle!$L534,BT[Bedarfsträger],0))))</f>
        <v/>
      </c>
      <c r="H534" s="80" t="str">
        <f>IF(EA_Tabelle!$L534="","",(INDEX(BT[BT_ID],MATCH(EA_Tabelle!$L534,BT[Bedarfsträger],0))))</f>
        <v/>
      </c>
      <c r="I534" s="82">
        <f t="shared" si="133"/>
        <v>0</v>
      </c>
      <c r="J534" s="82">
        <f t="shared" si="134"/>
        <v>0</v>
      </c>
      <c r="K534" s="83">
        <f t="shared" si="135"/>
        <v>0</v>
      </c>
      <c r="L534" s="44"/>
      <c r="M534" s="46"/>
      <c r="N534" s="208"/>
      <c r="O534" s="44"/>
      <c r="P534" s="43"/>
      <c r="Q534" s="206"/>
      <c r="R534" s="44"/>
      <c r="S534" s="90"/>
      <c r="T534" s="46"/>
      <c r="U534" s="210"/>
      <c r="V534" s="43"/>
      <c r="W534" s="186">
        <f>IFERROR(U534*INDEX(Preisstufen[Netto],MATCH(EA_Tabelle!T534,Preisstufen[Preisstufe],0)),0)</f>
        <v>0</v>
      </c>
      <c r="X534" s="186">
        <f t="shared" si="128"/>
        <v>0</v>
      </c>
      <c r="Y534" s="47"/>
      <c r="Z534" s="211"/>
      <c r="AA534" s="212"/>
      <c r="AB534" s="193">
        <f t="shared" si="136"/>
        <v>0</v>
      </c>
      <c r="AC534" s="211">
        <f t="shared" si="137"/>
        <v>0</v>
      </c>
      <c r="AD534" s="88">
        <v>0.19</v>
      </c>
      <c r="AE534" s="195">
        <f t="shared" ref="AE534:AE597" si="140">AB534*(1+AD534)</f>
        <v>0</v>
      </c>
      <c r="AF534" s="211">
        <f t="shared" ref="AF534:AF597" si="141">AC534*(1+AD534)</f>
        <v>0</v>
      </c>
      <c r="AG534" s="50"/>
      <c r="AH534" s="43"/>
      <c r="AI534" s="46"/>
      <c r="AJ534" s="43"/>
      <c r="AK534" s="43"/>
      <c r="AL534" s="46"/>
      <c r="AM534" s="47"/>
      <c r="AN534" s="76">
        <f t="shared" si="138"/>
        <v>0</v>
      </c>
      <c r="AO534" s="76">
        <f t="shared" ref="AO534:AO597" si="142">AN534*(1+AD534)</f>
        <v>0</v>
      </c>
      <c r="AP534" s="214"/>
      <c r="AQ534" s="76">
        <f t="shared" si="139"/>
        <v>0</v>
      </c>
      <c r="AR534" s="91">
        <f t="shared" ref="AR534:AR597" si="143">AQ534*(1+AD534)</f>
        <v>0</v>
      </c>
      <c r="AS534" s="184">
        <f>IF(EA_Tabelle!$AI534="Ja",EA_Tabelle!$AM534,IF(EA_Tabelle!$Y534&lt;&gt;"",EA_Tabelle!$Y534,EA_Tabelle!$U534))</f>
        <v>0</v>
      </c>
      <c r="AT534" s="76">
        <f>IF(EA_Tabelle!$AI534="Ja",EA_Tabelle!$AN534,IF(EA_Tabelle!$AC534&lt;&gt;0,EA_Tabelle!$AC534,EA_Tabelle!$W534))</f>
        <v>0</v>
      </c>
      <c r="AU534" s="91">
        <f>IF(EA_Tabelle!$AI534="Ja",EA_Tabelle!$AO534,IF(EA_Tabelle!$AF534&lt;&gt;0,EA_Tabelle!$AF534,EA_Tabelle!$X534))</f>
        <v>0</v>
      </c>
    </row>
    <row r="535" spans="1:47" s="81" customFormat="1" ht="25" customHeight="1" x14ac:dyDescent="0.3">
      <c r="A535" s="89" t="str">
        <f t="shared" si="129"/>
        <v>0_515</v>
      </c>
      <c r="B535" s="78">
        <f t="shared" si="130"/>
        <v>0</v>
      </c>
      <c r="C535" s="78">
        <f>IF(EA_Tabelle!$B442="","",COUNTIF($B$20:B534,EA_Tabelle!$B442)+1)</f>
        <v>515</v>
      </c>
      <c r="D535" s="77">
        <f t="shared" si="131"/>
        <v>0</v>
      </c>
      <c r="E535" s="77" t="e">
        <f>INDEX(Lieferanten[L_ID],MATCH(EA_Tabelle!$M535,Lieferanten[Lieferantenbezeichnung],0))</f>
        <v>#N/A</v>
      </c>
      <c r="F535" s="79">
        <f t="shared" si="132"/>
        <v>0</v>
      </c>
      <c r="G535" s="79" t="str">
        <f>IF(EA_Tabelle!$L535="","",(INDEX(BT[Ressort],MATCH(EA_Tabelle!$L535,BT[Bedarfsträger],0))))</f>
        <v/>
      </c>
      <c r="H535" s="80" t="str">
        <f>IF(EA_Tabelle!$L535="","",(INDEX(BT[BT_ID],MATCH(EA_Tabelle!$L535,BT[Bedarfsträger],0))))</f>
        <v/>
      </c>
      <c r="I535" s="82">
        <f t="shared" si="133"/>
        <v>0</v>
      </c>
      <c r="J535" s="82">
        <f t="shared" si="134"/>
        <v>0</v>
      </c>
      <c r="K535" s="83">
        <f t="shared" si="135"/>
        <v>0</v>
      </c>
      <c r="L535" s="44"/>
      <c r="M535" s="46"/>
      <c r="N535" s="208"/>
      <c r="O535" s="44"/>
      <c r="P535" s="43"/>
      <c r="Q535" s="206"/>
      <c r="R535" s="44"/>
      <c r="S535" s="90"/>
      <c r="T535" s="46"/>
      <c r="U535" s="210"/>
      <c r="V535" s="43"/>
      <c r="W535" s="186">
        <f>IFERROR(U535*INDEX(Preisstufen[Netto],MATCH(EA_Tabelle!T535,Preisstufen[Preisstufe],0)),0)</f>
        <v>0</v>
      </c>
      <c r="X535" s="186">
        <f t="shared" si="128"/>
        <v>0</v>
      </c>
      <c r="Y535" s="47"/>
      <c r="Z535" s="211"/>
      <c r="AA535" s="212"/>
      <c r="AB535" s="193">
        <f t="shared" si="136"/>
        <v>0</v>
      </c>
      <c r="AC535" s="211">
        <f t="shared" si="137"/>
        <v>0</v>
      </c>
      <c r="AD535" s="88">
        <v>0.19</v>
      </c>
      <c r="AE535" s="195">
        <f t="shared" si="140"/>
        <v>0</v>
      </c>
      <c r="AF535" s="211">
        <f t="shared" si="141"/>
        <v>0</v>
      </c>
      <c r="AG535" s="50"/>
      <c r="AH535" s="43"/>
      <c r="AI535" s="46"/>
      <c r="AJ535" s="43"/>
      <c r="AK535" s="43"/>
      <c r="AL535" s="46"/>
      <c r="AM535" s="47"/>
      <c r="AN535" s="76">
        <f t="shared" si="138"/>
        <v>0</v>
      </c>
      <c r="AO535" s="76">
        <f t="shared" si="142"/>
        <v>0</v>
      </c>
      <c r="AP535" s="214"/>
      <c r="AQ535" s="76">
        <f t="shared" si="139"/>
        <v>0</v>
      </c>
      <c r="AR535" s="91">
        <f t="shared" si="143"/>
        <v>0</v>
      </c>
      <c r="AS535" s="184">
        <f>IF(EA_Tabelle!$AI535="Ja",EA_Tabelle!$AM535,IF(EA_Tabelle!$Y535&lt;&gt;"",EA_Tabelle!$Y535,EA_Tabelle!$U535))</f>
        <v>0</v>
      </c>
      <c r="AT535" s="76">
        <f>IF(EA_Tabelle!$AI535="Ja",EA_Tabelle!$AN535,IF(EA_Tabelle!$AC535&lt;&gt;0,EA_Tabelle!$AC535,EA_Tabelle!$W535))</f>
        <v>0</v>
      </c>
      <c r="AU535" s="91">
        <f>IF(EA_Tabelle!$AI535="Ja",EA_Tabelle!$AO535,IF(EA_Tabelle!$AF535&lt;&gt;0,EA_Tabelle!$AF535,EA_Tabelle!$X535))</f>
        <v>0</v>
      </c>
    </row>
    <row r="536" spans="1:47" s="81" customFormat="1" ht="25" customHeight="1" x14ac:dyDescent="0.3">
      <c r="A536" s="89" t="str">
        <f t="shared" si="129"/>
        <v>0_516</v>
      </c>
      <c r="B536" s="78">
        <f t="shared" si="130"/>
        <v>0</v>
      </c>
      <c r="C536" s="78">
        <f>IF(EA_Tabelle!$B281="","",COUNTIF($B$20:B535,EA_Tabelle!$B281)+1)</f>
        <v>516</v>
      </c>
      <c r="D536" s="77">
        <f t="shared" si="131"/>
        <v>0</v>
      </c>
      <c r="E536" s="77" t="e">
        <f>INDEX(Lieferanten[L_ID],MATCH(EA_Tabelle!$M536,Lieferanten[Lieferantenbezeichnung],0))</f>
        <v>#N/A</v>
      </c>
      <c r="F536" s="79">
        <f t="shared" si="132"/>
        <v>0</v>
      </c>
      <c r="G536" s="79" t="str">
        <f>IF(EA_Tabelle!$L536="","",(INDEX(BT[Ressort],MATCH(EA_Tabelle!$L536,BT[Bedarfsträger],0))))</f>
        <v/>
      </c>
      <c r="H536" s="80" t="str">
        <f>IF(EA_Tabelle!$L536="","",(INDEX(BT[BT_ID],MATCH(EA_Tabelle!$L536,BT[Bedarfsträger],0))))</f>
        <v/>
      </c>
      <c r="I536" s="82">
        <f t="shared" si="133"/>
        <v>0</v>
      </c>
      <c r="J536" s="82">
        <f t="shared" si="134"/>
        <v>0</v>
      </c>
      <c r="K536" s="83">
        <f t="shared" si="135"/>
        <v>0</v>
      </c>
      <c r="L536" s="44"/>
      <c r="M536" s="46"/>
      <c r="N536" s="208"/>
      <c r="O536" s="44"/>
      <c r="P536" s="43"/>
      <c r="Q536" s="206"/>
      <c r="R536" s="44"/>
      <c r="S536" s="90"/>
      <c r="T536" s="46"/>
      <c r="U536" s="210"/>
      <c r="V536" s="43"/>
      <c r="W536" s="186">
        <f>IFERROR(U536*INDEX(Preisstufen[Netto],MATCH(EA_Tabelle!T536,Preisstufen[Preisstufe],0)),0)</f>
        <v>0</v>
      </c>
      <c r="X536" s="186">
        <f t="shared" si="128"/>
        <v>0</v>
      </c>
      <c r="Y536" s="47"/>
      <c r="Z536" s="211"/>
      <c r="AA536" s="212"/>
      <c r="AB536" s="193">
        <f t="shared" si="136"/>
        <v>0</v>
      </c>
      <c r="AC536" s="211">
        <f t="shared" si="137"/>
        <v>0</v>
      </c>
      <c r="AD536" s="88">
        <v>0.19</v>
      </c>
      <c r="AE536" s="195">
        <f t="shared" si="140"/>
        <v>0</v>
      </c>
      <c r="AF536" s="211">
        <f t="shared" si="141"/>
        <v>0</v>
      </c>
      <c r="AG536" s="50"/>
      <c r="AH536" s="43"/>
      <c r="AI536" s="46"/>
      <c r="AJ536" s="43"/>
      <c r="AK536" s="43"/>
      <c r="AL536" s="46"/>
      <c r="AM536" s="47"/>
      <c r="AN536" s="76">
        <f t="shared" si="138"/>
        <v>0</v>
      </c>
      <c r="AO536" s="76">
        <f t="shared" si="142"/>
        <v>0</v>
      </c>
      <c r="AP536" s="214"/>
      <c r="AQ536" s="76">
        <f t="shared" si="139"/>
        <v>0</v>
      </c>
      <c r="AR536" s="91">
        <f t="shared" si="143"/>
        <v>0</v>
      </c>
      <c r="AS536" s="184">
        <f>IF(EA_Tabelle!$AI536="Ja",EA_Tabelle!$AM536,IF(EA_Tabelle!$Y536&lt;&gt;"",EA_Tabelle!$Y536,EA_Tabelle!$U536))</f>
        <v>0</v>
      </c>
      <c r="AT536" s="76">
        <f>IF(EA_Tabelle!$AI536="Ja",EA_Tabelle!$AN536,IF(EA_Tabelle!$AC536&lt;&gt;0,EA_Tabelle!$AC536,EA_Tabelle!$W536))</f>
        <v>0</v>
      </c>
      <c r="AU536" s="91">
        <f>IF(EA_Tabelle!$AI536="Ja",EA_Tabelle!$AO536,IF(EA_Tabelle!$AF536&lt;&gt;0,EA_Tabelle!$AF536,EA_Tabelle!$X536))</f>
        <v>0</v>
      </c>
    </row>
    <row r="537" spans="1:47" s="81" customFormat="1" ht="25" customHeight="1" x14ac:dyDescent="0.3">
      <c r="A537" s="89" t="str">
        <f t="shared" si="129"/>
        <v>0_517</v>
      </c>
      <c r="B537" s="78">
        <f t="shared" si="130"/>
        <v>0</v>
      </c>
      <c r="C537" s="78">
        <f>IF(EA_Tabelle!$B335="","",COUNTIF($B$20:B536,EA_Tabelle!$B335)+1)</f>
        <v>517</v>
      </c>
      <c r="D537" s="77">
        <f t="shared" si="131"/>
        <v>0</v>
      </c>
      <c r="E537" s="77" t="e">
        <f>INDEX(Lieferanten[L_ID],MATCH(EA_Tabelle!$M537,Lieferanten[Lieferantenbezeichnung],0))</f>
        <v>#N/A</v>
      </c>
      <c r="F537" s="79">
        <f t="shared" si="132"/>
        <v>0</v>
      </c>
      <c r="G537" s="79" t="str">
        <f>IF(EA_Tabelle!$L537="","",(INDEX(BT[Ressort],MATCH(EA_Tabelle!$L537,BT[Bedarfsträger],0))))</f>
        <v/>
      </c>
      <c r="H537" s="80" t="str">
        <f>IF(EA_Tabelle!$L537="","",(INDEX(BT[BT_ID],MATCH(EA_Tabelle!$L537,BT[Bedarfsträger],0))))</f>
        <v/>
      </c>
      <c r="I537" s="82">
        <f t="shared" si="133"/>
        <v>0</v>
      </c>
      <c r="J537" s="82">
        <f t="shared" si="134"/>
        <v>0</v>
      </c>
      <c r="K537" s="83">
        <f t="shared" si="135"/>
        <v>0</v>
      </c>
      <c r="L537" s="44"/>
      <c r="M537" s="46"/>
      <c r="N537" s="208"/>
      <c r="O537" s="44"/>
      <c r="P537" s="43"/>
      <c r="Q537" s="206"/>
      <c r="R537" s="44"/>
      <c r="S537" s="90"/>
      <c r="T537" s="46"/>
      <c r="U537" s="210"/>
      <c r="V537" s="43"/>
      <c r="W537" s="186">
        <f>IFERROR(U537*INDEX(Preisstufen[Netto],MATCH(EA_Tabelle!T537,Preisstufen[Preisstufe],0)),0)</f>
        <v>0</v>
      </c>
      <c r="X537" s="186">
        <f t="shared" si="128"/>
        <v>0</v>
      </c>
      <c r="Y537" s="47"/>
      <c r="Z537" s="211"/>
      <c r="AA537" s="212"/>
      <c r="AB537" s="193">
        <f t="shared" si="136"/>
        <v>0</v>
      </c>
      <c r="AC537" s="211">
        <f t="shared" si="137"/>
        <v>0</v>
      </c>
      <c r="AD537" s="88">
        <v>0.19</v>
      </c>
      <c r="AE537" s="195">
        <f t="shared" si="140"/>
        <v>0</v>
      </c>
      <c r="AF537" s="211">
        <f t="shared" si="141"/>
        <v>0</v>
      </c>
      <c r="AG537" s="50"/>
      <c r="AH537" s="43"/>
      <c r="AI537" s="46"/>
      <c r="AJ537" s="43"/>
      <c r="AK537" s="43"/>
      <c r="AL537" s="46"/>
      <c r="AM537" s="47"/>
      <c r="AN537" s="76">
        <f t="shared" si="138"/>
        <v>0</v>
      </c>
      <c r="AO537" s="76">
        <f t="shared" si="142"/>
        <v>0</v>
      </c>
      <c r="AP537" s="214"/>
      <c r="AQ537" s="76">
        <f t="shared" si="139"/>
        <v>0</v>
      </c>
      <c r="AR537" s="91">
        <f t="shared" si="143"/>
        <v>0</v>
      </c>
      <c r="AS537" s="184">
        <f>IF(EA_Tabelle!$AI537="Ja",EA_Tabelle!$AM537,IF(EA_Tabelle!$Y537&lt;&gt;"",EA_Tabelle!$Y537,EA_Tabelle!$U537))</f>
        <v>0</v>
      </c>
      <c r="AT537" s="76">
        <f>IF(EA_Tabelle!$AI537="Ja",EA_Tabelle!$AN537,IF(EA_Tabelle!$AC537&lt;&gt;0,EA_Tabelle!$AC537,EA_Tabelle!$W537))</f>
        <v>0</v>
      </c>
      <c r="AU537" s="91">
        <f>IF(EA_Tabelle!$AI537="Ja",EA_Tabelle!$AO537,IF(EA_Tabelle!$AF537&lt;&gt;0,EA_Tabelle!$AF537,EA_Tabelle!$X537))</f>
        <v>0</v>
      </c>
    </row>
    <row r="538" spans="1:47" s="81" customFormat="1" ht="25" customHeight="1" x14ac:dyDescent="0.3">
      <c r="A538" s="89" t="str">
        <f t="shared" si="129"/>
        <v>0_518</v>
      </c>
      <c r="B538" s="78">
        <f t="shared" si="130"/>
        <v>0</v>
      </c>
      <c r="C538" s="78">
        <f>IF(EA_Tabelle!$B379="","",COUNTIF($B$20:B537,EA_Tabelle!$B379)+1)</f>
        <v>518</v>
      </c>
      <c r="D538" s="77">
        <f t="shared" si="131"/>
        <v>0</v>
      </c>
      <c r="E538" s="77" t="e">
        <f>INDEX(Lieferanten[L_ID],MATCH(EA_Tabelle!$M538,Lieferanten[Lieferantenbezeichnung],0))</f>
        <v>#N/A</v>
      </c>
      <c r="F538" s="79">
        <f t="shared" si="132"/>
        <v>0</v>
      </c>
      <c r="G538" s="79" t="str">
        <f>IF(EA_Tabelle!$L538="","",(INDEX(BT[Ressort],MATCH(EA_Tabelle!$L538,BT[Bedarfsträger],0))))</f>
        <v/>
      </c>
      <c r="H538" s="80" t="str">
        <f>IF(EA_Tabelle!$L538="","",(INDEX(BT[BT_ID],MATCH(EA_Tabelle!$L538,BT[Bedarfsträger],0))))</f>
        <v/>
      </c>
      <c r="I538" s="82">
        <f t="shared" si="133"/>
        <v>0</v>
      </c>
      <c r="J538" s="82">
        <f t="shared" si="134"/>
        <v>0</v>
      </c>
      <c r="K538" s="83">
        <f t="shared" si="135"/>
        <v>0</v>
      </c>
      <c r="L538" s="44"/>
      <c r="M538" s="46"/>
      <c r="N538" s="208"/>
      <c r="O538" s="44"/>
      <c r="P538" s="43"/>
      <c r="Q538" s="206"/>
      <c r="R538" s="44"/>
      <c r="S538" s="90"/>
      <c r="T538" s="46"/>
      <c r="U538" s="210"/>
      <c r="V538" s="43"/>
      <c r="W538" s="186">
        <f>IFERROR(U538*INDEX(Preisstufen[Netto],MATCH(EA_Tabelle!T538,Preisstufen[Preisstufe],0)),0)</f>
        <v>0</v>
      </c>
      <c r="X538" s="186">
        <f t="shared" si="128"/>
        <v>0</v>
      </c>
      <c r="Y538" s="47"/>
      <c r="Z538" s="211"/>
      <c r="AA538" s="212"/>
      <c r="AB538" s="193">
        <f t="shared" si="136"/>
        <v>0</v>
      </c>
      <c r="AC538" s="211">
        <f t="shared" si="137"/>
        <v>0</v>
      </c>
      <c r="AD538" s="88">
        <v>0.19</v>
      </c>
      <c r="AE538" s="195">
        <f t="shared" si="140"/>
        <v>0</v>
      </c>
      <c r="AF538" s="211">
        <f t="shared" si="141"/>
        <v>0</v>
      </c>
      <c r="AG538" s="50"/>
      <c r="AH538" s="43"/>
      <c r="AI538" s="46"/>
      <c r="AJ538" s="43"/>
      <c r="AK538" s="43"/>
      <c r="AL538" s="46"/>
      <c r="AM538" s="47"/>
      <c r="AN538" s="76">
        <f t="shared" si="138"/>
        <v>0</v>
      </c>
      <c r="AO538" s="76">
        <f t="shared" si="142"/>
        <v>0</v>
      </c>
      <c r="AP538" s="214"/>
      <c r="AQ538" s="76">
        <f t="shared" si="139"/>
        <v>0</v>
      </c>
      <c r="AR538" s="91">
        <f t="shared" si="143"/>
        <v>0</v>
      </c>
      <c r="AS538" s="184">
        <f>IF(EA_Tabelle!$AI538="Ja",EA_Tabelle!$AM538,IF(EA_Tabelle!$Y538&lt;&gt;"",EA_Tabelle!$Y538,EA_Tabelle!$U538))</f>
        <v>0</v>
      </c>
      <c r="AT538" s="76">
        <f>IF(EA_Tabelle!$AI538="Ja",EA_Tabelle!$AN538,IF(EA_Tabelle!$AC538&lt;&gt;0,EA_Tabelle!$AC538,EA_Tabelle!$W538))</f>
        <v>0</v>
      </c>
      <c r="AU538" s="91">
        <f>IF(EA_Tabelle!$AI538="Ja",EA_Tabelle!$AO538,IF(EA_Tabelle!$AF538&lt;&gt;0,EA_Tabelle!$AF538,EA_Tabelle!$X538))</f>
        <v>0</v>
      </c>
    </row>
    <row r="539" spans="1:47" s="81" customFormat="1" ht="25" customHeight="1" x14ac:dyDescent="0.3">
      <c r="A539" s="89" t="str">
        <f t="shared" si="129"/>
        <v>0_519</v>
      </c>
      <c r="B539" s="78">
        <f t="shared" si="130"/>
        <v>0</v>
      </c>
      <c r="C539" s="78">
        <f>IF(EA_Tabelle!$B715="","",COUNTIF($B$20:B538,EA_Tabelle!$B715)+1)</f>
        <v>519</v>
      </c>
      <c r="D539" s="77">
        <f t="shared" si="131"/>
        <v>0</v>
      </c>
      <c r="E539" s="77" t="e">
        <f>INDEX(Lieferanten[L_ID],MATCH(EA_Tabelle!$M539,Lieferanten[Lieferantenbezeichnung],0))</f>
        <v>#N/A</v>
      </c>
      <c r="F539" s="79">
        <f t="shared" si="132"/>
        <v>0</v>
      </c>
      <c r="G539" s="79" t="str">
        <f>IF(EA_Tabelle!$L539="","",(INDEX(BT[Ressort],MATCH(EA_Tabelle!$L539,BT[Bedarfsträger],0))))</f>
        <v/>
      </c>
      <c r="H539" s="80" t="str">
        <f>IF(EA_Tabelle!$L539="","",(INDEX(BT[BT_ID],MATCH(EA_Tabelle!$L539,BT[Bedarfsträger],0))))</f>
        <v/>
      </c>
      <c r="I539" s="82">
        <f t="shared" si="133"/>
        <v>0</v>
      </c>
      <c r="J539" s="82">
        <f t="shared" si="134"/>
        <v>0</v>
      </c>
      <c r="K539" s="83">
        <f t="shared" si="135"/>
        <v>0</v>
      </c>
      <c r="L539" s="44"/>
      <c r="M539" s="46"/>
      <c r="N539" s="208"/>
      <c r="O539" s="44"/>
      <c r="P539" s="43"/>
      <c r="Q539" s="206"/>
      <c r="R539" s="44"/>
      <c r="S539" s="90"/>
      <c r="T539" s="46"/>
      <c r="U539" s="210"/>
      <c r="V539" s="43"/>
      <c r="W539" s="186">
        <f>IFERROR(U539*INDEX(Preisstufen[Netto],MATCH(EA_Tabelle!T539,Preisstufen[Preisstufe],0)),0)</f>
        <v>0</v>
      </c>
      <c r="X539" s="186">
        <f t="shared" si="128"/>
        <v>0</v>
      </c>
      <c r="Y539" s="47"/>
      <c r="Z539" s="211"/>
      <c r="AA539" s="212"/>
      <c r="AB539" s="193">
        <f t="shared" si="136"/>
        <v>0</v>
      </c>
      <c r="AC539" s="211">
        <f t="shared" si="137"/>
        <v>0</v>
      </c>
      <c r="AD539" s="88">
        <v>0.19</v>
      </c>
      <c r="AE539" s="195">
        <f t="shared" si="140"/>
        <v>0</v>
      </c>
      <c r="AF539" s="211">
        <f t="shared" si="141"/>
        <v>0</v>
      </c>
      <c r="AG539" s="50"/>
      <c r="AH539" s="43"/>
      <c r="AI539" s="46"/>
      <c r="AJ539" s="43"/>
      <c r="AK539" s="43"/>
      <c r="AL539" s="46"/>
      <c r="AM539" s="47"/>
      <c r="AN539" s="76">
        <f t="shared" si="138"/>
        <v>0</v>
      </c>
      <c r="AO539" s="76">
        <f t="shared" si="142"/>
        <v>0</v>
      </c>
      <c r="AP539" s="214"/>
      <c r="AQ539" s="76">
        <f t="shared" si="139"/>
        <v>0</v>
      </c>
      <c r="AR539" s="91">
        <f t="shared" si="143"/>
        <v>0</v>
      </c>
      <c r="AS539" s="184">
        <f>IF(EA_Tabelle!$AI539="Ja",EA_Tabelle!$AM539,IF(EA_Tabelle!$Y539&lt;&gt;"",EA_Tabelle!$Y539,EA_Tabelle!$U539))</f>
        <v>0</v>
      </c>
      <c r="AT539" s="76">
        <f>IF(EA_Tabelle!$AI539="Ja",EA_Tabelle!$AN539,IF(EA_Tabelle!$AC539&lt;&gt;0,EA_Tabelle!$AC539,EA_Tabelle!$W539))</f>
        <v>0</v>
      </c>
      <c r="AU539" s="91">
        <f>IF(EA_Tabelle!$AI539="Ja",EA_Tabelle!$AO539,IF(EA_Tabelle!$AF539&lt;&gt;0,EA_Tabelle!$AF539,EA_Tabelle!$X539))</f>
        <v>0</v>
      </c>
    </row>
    <row r="540" spans="1:47" s="81" customFormat="1" ht="25" customHeight="1" x14ac:dyDescent="0.3">
      <c r="A540" s="89" t="str">
        <f t="shared" si="129"/>
        <v>0_520</v>
      </c>
      <c r="B540" s="78">
        <f t="shared" si="130"/>
        <v>0</v>
      </c>
      <c r="C540" s="78">
        <f>IF(EA_Tabelle!$B289="","",COUNTIF($B$20:B539,EA_Tabelle!$B289)+1)</f>
        <v>520</v>
      </c>
      <c r="D540" s="77">
        <f t="shared" si="131"/>
        <v>0</v>
      </c>
      <c r="E540" s="77" t="e">
        <f>INDEX(Lieferanten[L_ID],MATCH(EA_Tabelle!$M540,Lieferanten[Lieferantenbezeichnung],0))</f>
        <v>#N/A</v>
      </c>
      <c r="F540" s="79">
        <f t="shared" si="132"/>
        <v>0</v>
      </c>
      <c r="G540" s="79" t="str">
        <f>IF(EA_Tabelle!$L540="","",(INDEX(BT[Ressort],MATCH(EA_Tabelle!$L540,BT[Bedarfsträger],0))))</f>
        <v/>
      </c>
      <c r="H540" s="80" t="str">
        <f>IF(EA_Tabelle!$L540="","",(INDEX(BT[BT_ID],MATCH(EA_Tabelle!$L540,BT[Bedarfsträger],0))))</f>
        <v/>
      </c>
      <c r="I540" s="82">
        <f t="shared" si="133"/>
        <v>0</v>
      </c>
      <c r="J540" s="82">
        <f t="shared" si="134"/>
        <v>0</v>
      </c>
      <c r="K540" s="83">
        <f t="shared" si="135"/>
        <v>0</v>
      </c>
      <c r="L540" s="44"/>
      <c r="M540" s="46"/>
      <c r="N540" s="208"/>
      <c r="O540" s="44"/>
      <c r="P540" s="43"/>
      <c r="Q540" s="206"/>
      <c r="R540" s="44"/>
      <c r="S540" s="90"/>
      <c r="T540" s="46"/>
      <c r="U540" s="210"/>
      <c r="V540" s="43"/>
      <c r="W540" s="186">
        <f>IFERROR(U540*INDEX(Preisstufen[Netto],MATCH(EA_Tabelle!T540,Preisstufen[Preisstufe],0)),0)</f>
        <v>0</v>
      </c>
      <c r="X540" s="186">
        <f t="shared" si="128"/>
        <v>0</v>
      </c>
      <c r="Y540" s="47"/>
      <c r="Z540" s="211"/>
      <c r="AA540" s="212"/>
      <c r="AB540" s="193">
        <f t="shared" si="136"/>
        <v>0</v>
      </c>
      <c r="AC540" s="211">
        <f t="shared" si="137"/>
        <v>0</v>
      </c>
      <c r="AD540" s="88">
        <v>0.19</v>
      </c>
      <c r="AE540" s="195">
        <f t="shared" si="140"/>
        <v>0</v>
      </c>
      <c r="AF540" s="211">
        <f t="shared" si="141"/>
        <v>0</v>
      </c>
      <c r="AG540" s="50"/>
      <c r="AH540" s="43"/>
      <c r="AI540" s="46"/>
      <c r="AJ540" s="43"/>
      <c r="AK540" s="43"/>
      <c r="AL540" s="46"/>
      <c r="AM540" s="47"/>
      <c r="AN540" s="76">
        <f t="shared" si="138"/>
        <v>0</v>
      </c>
      <c r="AO540" s="76">
        <f t="shared" si="142"/>
        <v>0</v>
      </c>
      <c r="AP540" s="214"/>
      <c r="AQ540" s="76">
        <f t="shared" si="139"/>
        <v>0</v>
      </c>
      <c r="AR540" s="91">
        <f t="shared" si="143"/>
        <v>0</v>
      </c>
      <c r="AS540" s="184">
        <f>IF(EA_Tabelle!$AI540="Ja",EA_Tabelle!$AM540,IF(EA_Tabelle!$Y540&lt;&gt;"",EA_Tabelle!$Y540,EA_Tabelle!$U540))</f>
        <v>0</v>
      </c>
      <c r="AT540" s="76">
        <f>IF(EA_Tabelle!$AI540="Ja",EA_Tabelle!$AN540,IF(EA_Tabelle!$AC540&lt;&gt;0,EA_Tabelle!$AC540,EA_Tabelle!$W540))</f>
        <v>0</v>
      </c>
      <c r="AU540" s="91">
        <f>IF(EA_Tabelle!$AI540="Ja",EA_Tabelle!$AO540,IF(EA_Tabelle!$AF540&lt;&gt;0,EA_Tabelle!$AF540,EA_Tabelle!$X540))</f>
        <v>0</v>
      </c>
    </row>
    <row r="541" spans="1:47" s="81" customFormat="1" ht="25" customHeight="1" x14ac:dyDescent="0.3">
      <c r="A541" s="89" t="str">
        <f t="shared" si="129"/>
        <v>0_521</v>
      </c>
      <c r="B541" s="78">
        <f t="shared" si="130"/>
        <v>0</v>
      </c>
      <c r="C541" s="78">
        <f>IF(EA_Tabelle!$B601="","",COUNTIF($B$20:B540,EA_Tabelle!$B601)+1)</f>
        <v>521</v>
      </c>
      <c r="D541" s="77">
        <f t="shared" si="131"/>
        <v>0</v>
      </c>
      <c r="E541" s="77" t="e">
        <f>INDEX(Lieferanten[L_ID],MATCH(EA_Tabelle!$M541,Lieferanten[Lieferantenbezeichnung],0))</f>
        <v>#N/A</v>
      </c>
      <c r="F541" s="79">
        <f t="shared" si="132"/>
        <v>0</v>
      </c>
      <c r="G541" s="79" t="str">
        <f>IF(EA_Tabelle!$L541="","",(INDEX(BT[Ressort],MATCH(EA_Tabelle!$L541,BT[Bedarfsträger],0))))</f>
        <v/>
      </c>
      <c r="H541" s="80" t="str">
        <f>IF(EA_Tabelle!$L541="","",(INDEX(BT[BT_ID],MATCH(EA_Tabelle!$L541,BT[Bedarfsträger],0))))</f>
        <v/>
      </c>
      <c r="I541" s="82">
        <f t="shared" si="133"/>
        <v>0</v>
      </c>
      <c r="J541" s="82">
        <f t="shared" si="134"/>
        <v>0</v>
      </c>
      <c r="K541" s="83">
        <f t="shared" si="135"/>
        <v>0</v>
      </c>
      <c r="L541" s="44"/>
      <c r="M541" s="46"/>
      <c r="N541" s="208"/>
      <c r="O541" s="44"/>
      <c r="P541" s="43"/>
      <c r="Q541" s="206"/>
      <c r="R541" s="44"/>
      <c r="S541" s="90"/>
      <c r="T541" s="46"/>
      <c r="U541" s="210"/>
      <c r="V541" s="43"/>
      <c r="W541" s="186">
        <f>IFERROR(U541*INDEX(Preisstufen[Netto],MATCH(EA_Tabelle!T541,Preisstufen[Preisstufe],0)),0)</f>
        <v>0</v>
      </c>
      <c r="X541" s="186">
        <f t="shared" si="128"/>
        <v>0</v>
      </c>
      <c r="Y541" s="47"/>
      <c r="Z541" s="211"/>
      <c r="AA541" s="212"/>
      <c r="AB541" s="193">
        <f t="shared" si="136"/>
        <v>0</v>
      </c>
      <c r="AC541" s="211">
        <f t="shared" si="137"/>
        <v>0</v>
      </c>
      <c r="AD541" s="88">
        <v>0.19</v>
      </c>
      <c r="AE541" s="195">
        <f t="shared" si="140"/>
        <v>0</v>
      </c>
      <c r="AF541" s="211">
        <f t="shared" si="141"/>
        <v>0</v>
      </c>
      <c r="AG541" s="50"/>
      <c r="AH541" s="43"/>
      <c r="AI541" s="46"/>
      <c r="AJ541" s="43"/>
      <c r="AK541" s="43"/>
      <c r="AL541" s="46"/>
      <c r="AM541" s="47"/>
      <c r="AN541" s="76">
        <f t="shared" si="138"/>
        <v>0</v>
      </c>
      <c r="AO541" s="76">
        <f t="shared" si="142"/>
        <v>0</v>
      </c>
      <c r="AP541" s="214"/>
      <c r="AQ541" s="76">
        <f t="shared" si="139"/>
        <v>0</v>
      </c>
      <c r="AR541" s="91">
        <f t="shared" si="143"/>
        <v>0</v>
      </c>
      <c r="AS541" s="184">
        <f>IF(EA_Tabelle!$AI541="Ja",EA_Tabelle!$AM541,IF(EA_Tabelle!$Y541&lt;&gt;"",EA_Tabelle!$Y541,EA_Tabelle!$U541))</f>
        <v>0</v>
      </c>
      <c r="AT541" s="76">
        <f>IF(EA_Tabelle!$AI541="Ja",EA_Tabelle!$AN541,IF(EA_Tabelle!$AC541&lt;&gt;0,EA_Tabelle!$AC541,EA_Tabelle!$W541))</f>
        <v>0</v>
      </c>
      <c r="AU541" s="91">
        <f>IF(EA_Tabelle!$AI541="Ja",EA_Tabelle!$AO541,IF(EA_Tabelle!$AF541&lt;&gt;0,EA_Tabelle!$AF541,EA_Tabelle!$X541))</f>
        <v>0</v>
      </c>
    </row>
    <row r="542" spans="1:47" s="81" customFormat="1" ht="25" customHeight="1" x14ac:dyDescent="0.3">
      <c r="A542" s="89" t="str">
        <f t="shared" si="129"/>
        <v>0_522</v>
      </c>
      <c r="B542" s="78">
        <f t="shared" si="130"/>
        <v>0</v>
      </c>
      <c r="C542" s="78">
        <f>IF(EA_Tabelle!$B334="","",COUNTIF($B$20:B541,EA_Tabelle!$B334)+1)</f>
        <v>522</v>
      </c>
      <c r="D542" s="77">
        <f t="shared" si="131"/>
        <v>0</v>
      </c>
      <c r="E542" s="77" t="e">
        <f>INDEX(Lieferanten[L_ID],MATCH(EA_Tabelle!$M542,Lieferanten[Lieferantenbezeichnung],0))</f>
        <v>#N/A</v>
      </c>
      <c r="F542" s="79">
        <f t="shared" si="132"/>
        <v>0</v>
      </c>
      <c r="G542" s="79" t="str">
        <f>IF(EA_Tabelle!$L542="","",(INDEX(BT[Ressort],MATCH(EA_Tabelle!$L542,BT[Bedarfsträger],0))))</f>
        <v/>
      </c>
      <c r="H542" s="80" t="str">
        <f>IF(EA_Tabelle!$L542="","",(INDEX(BT[BT_ID],MATCH(EA_Tabelle!$L542,BT[Bedarfsträger],0))))</f>
        <v/>
      </c>
      <c r="I542" s="82">
        <f t="shared" si="133"/>
        <v>0</v>
      </c>
      <c r="J542" s="82">
        <f t="shared" si="134"/>
        <v>0</v>
      </c>
      <c r="K542" s="83">
        <f t="shared" si="135"/>
        <v>0</v>
      </c>
      <c r="L542" s="44"/>
      <c r="M542" s="46"/>
      <c r="N542" s="208"/>
      <c r="O542" s="44"/>
      <c r="P542" s="43"/>
      <c r="Q542" s="206"/>
      <c r="R542" s="44"/>
      <c r="S542" s="90"/>
      <c r="T542" s="46"/>
      <c r="U542" s="210"/>
      <c r="V542" s="43"/>
      <c r="W542" s="186">
        <f>IFERROR(U542*INDEX(Preisstufen[Netto],MATCH(EA_Tabelle!T542,Preisstufen[Preisstufe],0)),0)</f>
        <v>0</v>
      </c>
      <c r="X542" s="186">
        <f t="shared" si="128"/>
        <v>0</v>
      </c>
      <c r="Y542" s="47"/>
      <c r="Z542" s="211"/>
      <c r="AA542" s="212"/>
      <c r="AB542" s="193">
        <f t="shared" si="136"/>
        <v>0</v>
      </c>
      <c r="AC542" s="211">
        <f t="shared" si="137"/>
        <v>0</v>
      </c>
      <c r="AD542" s="88">
        <v>0.19</v>
      </c>
      <c r="AE542" s="195">
        <f t="shared" si="140"/>
        <v>0</v>
      </c>
      <c r="AF542" s="211">
        <f t="shared" si="141"/>
        <v>0</v>
      </c>
      <c r="AG542" s="50"/>
      <c r="AH542" s="43"/>
      <c r="AI542" s="46"/>
      <c r="AJ542" s="43"/>
      <c r="AK542" s="43"/>
      <c r="AL542" s="46"/>
      <c r="AM542" s="47"/>
      <c r="AN542" s="76">
        <f t="shared" si="138"/>
        <v>0</v>
      </c>
      <c r="AO542" s="76">
        <f t="shared" si="142"/>
        <v>0</v>
      </c>
      <c r="AP542" s="214"/>
      <c r="AQ542" s="76">
        <f t="shared" si="139"/>
        <v>0</v>
      </c>
      <c r="AR542" s="91">
        <f t="shared" si="143"/>
        <v>0</v>
      </c>
      <c r="AS542" s="184">
        <f>IF(EA_Tabelle!$AI542="Ja",EA_Tabelle!$AM542,IF(EA_Tabelle!$Y542&lt;&gt;"",EA_Tabelle!$Y542,EA_Tabelle!$U542))</f>
        <v>0</v>
      </c>
      <c r="AT542" s="76">
        <f>IF(EA_Tabelle!$AI542="Ja",EA_Tabelle!$AN542,IF(EA_Tabelle!$AC542&lt;&gt;0,EA_Tabelle!$AC542,EA_Tabelle!$W542))</f>
        <v>0</v>
      </c>
      <c r="AU542" s="91">
        <f>IF(EA_Tabelle!$AI542="Ja",EA_Tabelle!$AO542,IF(EA_Tabelle!$AF542&lt;&gt;0,EA_Tabelle!$AF542,EA_Tabelle!$X542))</f>
        <v>0</v>
      </c>
    </row>
    <row r="543" spans="1:47" s="81" customFormat="1" ht="25" customHeight="1" x14ac:dyDescent="0.3">
      <c r="A543" s="89" t="str">
        <f t="shared" si="129"/>
        <v>0_523</v>
      </c>
      <c r="B543" s="78">
        <f t="shared" si="130"/>
        <v>0</v>
      </c>
      <c r="C543" s="78">
        <f>IF(EA_Tabelle!$B453="","",COUNTIF($B$20:B542,EA_Tabelle!$B453)+1)</f>
        <v>523</v>
      </c>
      <c r="D543" s="77">
        <f t="shared" si="131"/>
        <v>0</v>
      </c>
      <c r="E543" s="77" t="e">
        <f>INDEX(Lieferanten[L_ID],MATCH(EA_Tabelle!$M543,Lieferanten[Lieferantenbezeichnung],0))</f>
        <v>#N/A</v>
      </c>
      <c r="F543" s="79">
        <f t="shared" si="132"/>
        <v>0</v>
      </c>
      <c r="G543" s="79" t="str">
        <f>IF(EA_Tabelle!$L543="","",(INDEX(BT[Ressort],MATCH(EA_Tabelle!$L543,BT[Bedarfsträger],0))))</f>
        <v/>
      </c>
      <c r="H543" s="80" t="str">
        <f>IF(EA_Tabelle!$L543="","",(INDEX(BT[BT_ID],MATCH(EA_Tabelle!$L543,BT[Bedarfsträger],0))))</f>
        <v/>
      </c>
      <c r="I543" s="82">
        <f t="shared" si="133"/>
        <v>0</v>
      </c>
      <c r="J543" s="82">
        <f t="shared" si="134"/>
        <v>0</v>
      </c>
      <c r="K543" s="83">
        <f t="shared" si="135"/>
        <v>0</v>
      </c>
      <c r="L543" s="44"/>
      <c r="M543" s="46"/>
      <c r="N543" s="208"/>
      <c r="O543" s="44"/>
      <c r="P543" s="43"/>
      <c r="Q543" s="206"/>
      <c r="R543" s="44"/>
      <c r="S543" s="90"/>
      <c r="T543" s="46"/>
      <c r="U543" s="210"/>
      <c r="V543" s="43"/>
      <c r="W543" s="186">
        <f>IFERROR(U543*INDEX(Preisstufen[Netto],MATCH(EA_Tabelle!T543,Preisstufen[Preisstufe],0)),0)</f>
        <v>0</v>
      </c>
      <c r="X543" s="186">
        <f t="shared" si="128"/>
        <v>0</v>
      </c>
      <c r="Y543" s="47"/>
      <c r="Z543" s="211"/>
      <c r="AA543" s="212"/>
      <c r="AB543" s="193">
        <f t="shared" si="136"/>
        <v>0</v>
      </c>
      <c r="AC543" s="211">
        <f t="shared" si="137"/>
        <v>0</v>
      </c>
      <c r="AD543" s="88">
        <v>0.19</v>
      </c>
      <c r="AE543" s="195">
        <f t="shared" si="140"/>
        <v>0</v>
      </c>
      <c r="AF543" s="211">
        <f t="shared" si="141"/>
        <v>0</v>
      </c>
      <c r="AG543" s="50"/>
      <c r="AH543" s="43"/>
      <c r="AI543" s="46"/>
      <c r="AJ543" s="43"/>
      <c r="AK543" s="43"/>
      <c r="AL543" s="46"/>
      <c r="AM543" s="47"/>
      <c r="AN543" s="76">
        <f t="shared" si="138"/>
        <v>0</v>
      </c>
      <c r="AO543" s="76">
        <f t="shared" si="142"/>
        <v>0</v>
      </c>
      <c r="AP543" s="214"/>
      <c r="AQ543" s="76">
        <f t="shared" si="139"/>
        <v>0</v>
      </c>
      <c r="AR543" s="91">
        <f t="shared" si="143"/>
        <v>0</v>
      </c>
      <c r="AS543" s="184">
        <f>IF(EA_Tabelle!$AI543="Ja",EA_Tabelle!$AM543,IF(EA_Tabelle!$Y543&lt;&gt;"",EA_Tabelle!$Y543,EA_Tabelle!$U543))</f>
        <v>0</v>
      </c>
      <c r="AT543" s="76">
        <f>IF(EA_Tabelle!$AI543="Ja",EA_Tabelle!$AN543,IF(EA_Tabelle!$AC543&lt;&gt;0,EA_Tabelle!$AC543,EA_Tabelle!$W543))</f>
        <v>0</v>
      </c>
      <c r="AU543" s="91">
        <f>IF(EA_Tabelle!$AI543="Ja",EA_Tabelle!$AO543,IF(EA_Tabelle!$AF543&lt;&gt;0,EA_Tabelle!$AF543,EA_Tabelle!$X543))</f>
        <v>0</v>
      </c>
    </row>
    <row r="544" spans="1:47" s="81" customFormat="1" ht="25" customHeight="1" x14ac:dyDescent="0.3">
      <c r="A544" s="89" t="str">
        <f t="shared" si="129"/>
        <v>0_524</v>
      </c>
      <c r="B544" s="78">
        <f t="shared" si="130"/>
        <v>0</v>
      </c>
      <c r="C544" s="78">
        <f>IF(EA_Tabelle!$B550="","",COUNTIF($B$20:B543,EA_Tabelle!$B550)+1)</f>
        <v>524</v>
      </c>
      <c r="D544" s="77">
        <f t="shared" si="131"/>
        <v>0</v>
      </c>
      <c r="E544" s="77" t="e">
        <f>INDEX(Lieferanten[L_ID],MATCH(EA_Tabelle!$M544,Lieferanten[Lieferantenbezeichnung],0))</f>
        <v>#N/A</v>
      </c>
      <c r="F544" s="79">
        <f t="shared" si="132"/>
        <v>0</v>
      </c>
      <c r="G544" s="79" t="str">
        <f>IF(EA_Tabelle!$L544="","",(INDEX(BT[Ressort],MATCH(EA_Tabelle!$L544,BT[Bedarfsträger],0))))</f>
        <v/>
      </c>
      <c r="H544" s="80" t="str">
        <f>IF(EA_Tabelle!$L544="","",(INDEX(BT[BT_ID],MATCH(EA_Tabelle!$L544,BT[Bedarfsträger],0))))</f>
        <v/>
      </c>
      <c r="I544" s="82">
        <f t="shared" si="133"/>
        <v>0</v>
      </c>
      <c r="J544" s="82">
        <f t="shared" si="134"/>
        <v>0</v>
      </c>
      <c r="K544" s="83">
        <f t="shared" si="135"/>
        <v>0</v>
      </c>
      <c r="L544" s="44"/>
      <c r="M544" s="46"/>
      <c r="N544" s="208"/>
      <c r="O544" s="44"/>
      <c r="P544" s="43"/>
      <c r="Q544" s="206"/>
      <c r="R544" s="44"/>
      <c r="S544" s="90"/>
      <c r="T544" s="46"/>
      <c r="U544" s="210"/>
      <c r="V544" s="43"/>
      <c r="W544" s="186">
        <f>IFERROR(U544*INDEX(Preisstufen[Netto],MATCH(EA_Tabelle!T544,Preisstufen[Preisstufe],0)),0)</f>
        <v>0</v>
      </c>
      <c r="X544" s="186">
        <f t="shared" si="128"/>
        <v>0</v>
      </c>
      <c r="Y544" s="47"/>
      <c r="Z544" s="211"/>
      <c r="AA544" s="212"/>
      <c r="AB544" s="193">
        <f t="shared" si="136"/>
        <v>0</v>
      </c>
      <c r="AC544" s="211">
        <f t="shared" si="137"/>
        <v>0</v>
      </c>
      <c r="AD544" s="88">
        <v>0.19</v>
      </c>
      <c r="AE544" s="195">
        <f t="shared" si="140"/>
        <v>0</v>
      </c>
      <c r="AF544" s="211">
        <f t="shared" si="141"/>
        <v>0</v>
      </c>
      <c r="AG544" s="50"/>
      <c r="AH544" s="43"/>
      <c r="AI544" s="46"/>
      <c r="AJ544" s="43"/>
      <c r="AK544" s="43"/>
      <c r="AL544" s="46"/>
      <c r="AM544" s="47"/>
      <c r="AN544" s="76">
        <f t="shared" si="138"/>
        <v>0</v>
      </c>
      <c r="AO544" s="76">
        <f t="shared" si="142"/>
        <v>0</v>
      </c>
      <c r="AP544" s="214"/>
      <c r="AQ544" s="76">
        <f t="shared" si="139"/>
        <v>0</v>
      </c>
      <c r="AR544" s="91">
        <f t="shared" si="143"/>
        <v>0</v>
      </c>
      <c r="AS544" s="184">
        <f>IF(EA_Tabelle!$AI544="Ja",EA_Tabelle!$AM544,IF(EA_Tabelle!$Y544&lt;&gt;"",EA_Tabelle!$Y544,EA_Tabelle!$U544))</f>
        <v>0</v>
      </c>
      <c r="AT544" s="76">
        <f>IF(EA_Tabelle!$AI544="Ja",EA_Tabelle!$AN544,IF(EA_Tabelle!$AC544&lt;&gt;0,EA_Tabelle!$AC544,EA_Tabelle!$W544))</f>
        <v>0</v>
      </c>
      <c r="AU544" s="91">
        <f>IF(EA_Tabelle!$AI544="Ja",EA_Tabelle!$AO544,IF(EA_Tabelle!$AF544&lt;&gt;0,EA_Tabelle!$AF544,EA_Tabelle!$X544))</f>
        <v>0</v>
      </c>
    </row>
    <row r="545" spans="1:47" s="81" customFormat="1" ht="25" customHeight="1" x14ac:dyDescent="0.3">
      <c r="A545" s="89" t="str">
        <f t="shared" si="129"/>
        <v>0_525</v>
      </c>
      <c r="B545" s="78">
        <f t="shared" si="130"/>
        <v>0</v>
      </c>
      <c r="C545" s="78">
        <f>IF(EA_Tabelle!$B632="","",COUNTIF($B$20:B544,EA_Tabelle!$B632)+1)</f>
        <v>525</v>
      </c>
      <c r="D545" s="77">
        <f t="shared" si="131"/>
        <v>0</v>
      </c>
      <c r="E545" s="77" t="e">
        <f>INDEX(Lieferanten[L_ID],MATCH(EA_Tabelle!$M545,Lieferanten[Lieferantenbezeichnung],0))</f>
        <v>#N/A</v>
      </c>
      <c r="F545" s="79">
        <f t="shared" si="132"/>
        <v>0</v>
      </c>
      <c r="G545" s="79" t="str">
        <f>IF(EA_Tabelle!$L545="","",(INDEX(BT[Ressort],MATCH(EA_Tabelle!$L545,BT[Bedarfsträger],0))))</f>
        <v/>
      </c>
      <c r="H545" s="80" t="str">
        <f>IF(EA_Tabelle!$L545="","",(INDEX(BT[BT_ID],MATCH(EA_Tabelle!$L545,BT[Bedarfsträger],0))))</f>
        <v/>
      </c>
      <c r="I545" s="82">
        <f t="shared" si="133"/>
        <v>0</v>
      </c>
      <c r="J545" s="82">
        <f t="shared" si="134"/>
        <v>0</v>
      </c>
      <c r="K545" s="83">
        <f t="shared" si="135"/>
        <v>0</v>
      </c>
      <c r="L545" s="44"/>
      <c r="M545" s="46"/>
      <c r="N545" s="208"/>
      <c r="O545" s="44"/>
      <c r="P545" s="43"/>
      <c r="Q545" s="206"/>
      <c r="R545" s="44"/>
      <c r="S545" s="90"/>
      <c r="T545" s="46"/>
      <c r="U545" s="210"/>
      <c r="V545" s="43"/>
      <c r="W545" s="186">
        <f>IFERROR(U545*INDEX(Preisstufen[Netto],MATCH(EA_Tabelle!T545,Preisstufen[Preisstufe],0)),0)</f>
        <v>0</v>
      </c>
      <c r="X545" s="186">
        <f t="shared" si="128"/>
        <v>0</v>
      </c>
      <c r="Y545" s="47"/>
      <c r="Z545" s="211"/>
      <c r="AA545" s="212"/>
      <c r="AB545" s="193">
        <f t="shared" si="136"/>
        <v>0</v>
      </c>
      <c r="AC545" s="211">
        <f t="shared" si="137"/>
        <v>0</v>
      </c>
      <c r="AD545" s="88">
        <v>0.19</v>
      </c>
      <c r="AE545" s="195">
        <f t="shared" si="140"/>
        <v>0</v>
      </c>
      <c r="AF545" s="211">
        <f t="shared" si="141"/>
        <v>0</v>
      </c>
      <c r="AG545" s="50"/>
      <c r="AH545" s="43"/>
      <c r="AI545" s="46"/>
      <c r="AJ545" s="43"/>
      <c r="AK545" s="43"/>
      <c r="AL545" s="46"/>
      <c r="AM545" s="47"/>
      <c r="AN545" s="76">
        <f t="shared" si="138"/>
        <v>0</v>
      </c>
      <c r="AO545" s="76">
        <f t="shared" si="142"/>
        <v>0</v>
      </c>
      <c r="AP545" s="214"/>
      <c r="AQ545" s="76">
        <f t="shared" si="139"/>
        <v>0</v>
      </c>
      <c r="AR545" s="91">
        <f t="shared" si="143"/>
        <v>0</v>
      </c>
      <c r="AS545" s="184">
        <f>IF(EA_Tabelle!$AI545="Ja",EA_Tabelle!$AM545,IF(EA_Tabelle!$Y545&lt;&gt;"",EA_Tabelle!$Y545,EA_Tabelle!$U545))</f>
        <v>0</v>
      </c>
      <c r="AT545" s="76">
        <f>IF(EA_Tabelle!$AI545="Ja",EA_Tabelle!$AN545,IF(EA_Tabelle!$AC545&lt;&gt;0,EA_Tabelle!$AC545,EA_Tabelle!$W545))</f>
        <v>0</v>
      </c>
      <c r="AU545" s="91">
        <f>IF(EA_Tabelle!$AI545="Ja",EA_Tabelle!$AO545,IF(EA_Tabelle!$AF545&lt;&gt;0,EA_Tabelle!$AF545,EA_Tabelle!$X545))</f>
        <v>0</v>
      </c>
    </row>
    <row r="546" spans="1:47" s="81" customFormat="1" ht="25" customHeight="1" x14ac:dyDescent="0.3">
      <c r="A546" s="89" t="str">
        <f t="shared" si="129"/>
        <v>0_526</v>
      </c>
      <c r="B546" s="78">
        <f t="shared" si="130"/>
        <v>0</v>
      </c>
      <c r="C546" s="78">
        <f>IF(EA_Tabelle!$B293="","",COUNTIF($B$20:B545,EA_Tabelle!$B293)+1)</f>
        <v>526</v>
      </c>
      <c r="D546" s="77">
        <f t="shared" si="131"/>
        <v>0</v>
      </c>
      <c r="E546" s="77" t="e">
        <f>INDEX(Lieferanten[L_ID],MATCH(EA_Tabelle!$M546,Lieferanten[Lieferantenbezeichnung],0))</f>
        <v>#N/A</v>
      </c>
      <c r="F546" s="79">
        <f t="shared" si="132"/>
        <v>0</v>
      </c>
      <c r="G546" s="79" t="str">
        <f>IF(EA_Tabelle!$L546="","",(INDEX(BT[Ressort],MATCH(EA_Tabelle!$L546,BT[Bedarfsträger],0))))</f>
        <v/>
      </c>
      <c r="H546" s="80" t="str">
        <f>IF(EA_Tabelle!$L546="","",(INDEX(BT[BT_ID],MATCH(EA_Tabelle!$L546,BT[Bedarfsträger],0))))</f>
        <v/>
      </c>
      <c r="I546" s="82">
        <f t="shared" si="133"/>
        <v>0</v>
      </c>
      <c r="J546" s="82">
        <f t="shared" si="134"/>
        <v>0</v>
      </c>
      <c r="K546" s="83">
        <f t="shared" si="135"/>
        <v>0</v>
      </c>
      <c r="L546" s="44"/>
      <c r="M546" s="46"/>
      <c r="N546" s="208"/>
      <c r="O546" s="44"/>
      <c r="P546" s="43"/>
      <c r="Q546" s="206"/>
      <c r="R546" s="44"/>
      <c r="S546" s="90"/>
      <c r="T546" s="46"/>
      <c r="U546" s="210"/>
      <c r="V546" s="43"/>
      <c r="W546" s="186">
        <f>IFERROR(U546*INDEX(Preisstufen[Netto],MATCH(EA_Tabelle!T546,Preisstufen[Preisstufe],0)),0)</f>
        <v>0</v>
      </c>
      <c r="X546" s="186">
        <f t="shared" si="128"/>
        <v>0</v>
      </c>
      <c r="Y546" s="47"/>
      <c r="Z546" s="211"/>
      <c r="AA546" s="212"/>
      <c r="AB546" s="193">
        <f t="shared" si="136"/>
        <v>0</v>
      </c>
      <c r="AC546" s="211">
        <f t="shared" si="137"/>
        <v>0</v>
      </c>
      <c r="AD546" s="88">
        <v>0.19</v>
      </c>
      <c r="AE546" s="195">
        <f t="shared" si="140"/>
        <v>0</v>
      </c>
      <c r="AF546" s="211">
        <f t="shared" si="141"/>
        <v>0</v>
      </c>
      <c r="AG546" s="50"/>
      <c r="AH546" s="43"/>
      <c r="AI546" s="46"/>
      <c r="AJ546" s="43"/>
      <c r="AK546" s="43"/>
      <c r="AL546" s="46"/>
      <c r="AM546" s="47"/>
      <c r="AN546" s="76">
        <f t="shared" si="138"/>
        <v>0</v>
      </c>
      <c r="AO546" s="76">
        <f t="shared" si="142"/>
        <v>0</v>
      </c>
      <c r="AP546" s="214"/>
      <c r="AQ546" s="76">
        <f t="shared" si="139"/>
        <v>0</v>
      </c>
      <c r="AR546" s="91">
        <f t="shared" si="143"/>
        <v>0</v>
      </c>
      <c r="AS546" s="184">
        <f>IF(EA_Tabelle!$AI546="Ja",EA_Tabelle!$AM546,IF(EA_Tabelle!$Y546&lt;&gt;"",EA_Tabelle!$Y546,EA_Tabelle!$U546))</f>
        <v>0</v>
      </c>
      <c r="AT546" s="76">
        <f>IF(EA_Tabelle!$AI546="Ja",EA_Tabelle!$AN546,IF(EA_Tabelle!$AC546&lt;&gt;0,EA_Tabelle!$AC546,EA_Tabelle!$W546))</f>
        <v>0</v>
      </c>
      <c r="AU546" s="91">
        <f>IF(EA_Tabelle!$AI546="Ja",EA_Tabelle!$AO546,IF(EA_Tabelle!$AF546&lt;&gt;0,EA_Tabelle!$AF546,EA_Tabelle!$X546))</f>
        <v>0</v>
      </c>
    </row>
    <row r="547" spans="1:47" s="81" customFormat="1" ht="25" customHeight="1" x14ac:dyDescent="0.3">
      <c r="A547" s="89" t="str">
        <f t="shared" si="129"/>
        <v>0_527</v>
      </c>
      <c r="B547" s="78">
        <f t="shared" si="130"/>
        <v>0</v>
      </c>
      <c r="C547" s="78">
        <f>IF(EA_Tabelle!$B494="","",COUNTIF($B$20:B546,EA_Tabelle!$B494)+1)</f>
        <v>527</v>
      </c>
      <c r="D547" s="77">
        <f t="shared" si="131"/>
        <v>0</v>
      </c>
      <c r="E547" s="77" t="e">
        <f>INDEX(Lieferanten[L_ID],MATCH(EA_Tabelle!$M547,Lieferanten[Lieferantenbezeichnung],0))</f>
        <v>#N/A</v>
      </c>
      <c r="F547" s="79">
        <f t="shared" si="132"/>
        <v>0</v>
      </c>
      <c r="G547" s="79" t="str">
        <f>IF(EA_Tabelle!$L547="","",(INDEX(BT[Ressort],MATCH(EA_Tabelle!$L547,BT[Bedarfsträger],0))))</f>
        <v/>
      </c>
      <c r="H547" s="80" t="str">
        <f>IF(EA_Tabelle!$L547="","",(INDEX(BT[BT_ID],MATCH(EA_Tabelle!$L547,BT[Bedarfsträger],0))))</f>
        <v/>
      </c>
      <c r="I547" s="82">
        <f t="shared" si="133"/>
        <v>0</v>
      </c>
      <c r="J547" s="82">
        <f t="shared" si="134"/>
        <v>0</v>
      </c>
      <c r="K547" s="83">
        <f t="shared" si="135"/>
        <v>0</v>
      </c>
      <c r="L547" s="44"/>
      <c r="M547" s="46"/>
      <c r="N547" s="208"/>
      <c r="O547" s="44"/>
      <c r="P547" s="43"/>
      <c r="Q547" s="206"/>
      <c r="R547" s="44"/>
      <c r="S547" s="90"/>
      <c r="T547" s="46"/>
      <c r="U547" s="210"/>
      <c r="V547" s="43"/>
      <c r="W547" s="186">
        <f>IFERROR(U547*INDEX(Preisstufen[Netto],MATCH(EA_Tabelle!T547,Preisstufen[Preisstufe],0)),0)</f>
        <v>0</v>
      </c>
      <c r="X547" s="186">
        <f t="shared" si="128"/>
        <v>0</v>
      </c>
      <c r="Y547" s="47"/>
      <c r="Z547" s="211"/>
      <c r="AA547" s="212"/>
      <c r="AB547" s="193">
        <f t="shared" si="136"/>
        <v>0</v>
      </c>
      <c r="AC547" s="211">
        <f t="shared" si="137"/>
        <v>0</v>
      </c>
      <c r="AD547" s="88">
        <v>0.19</v>
      </c>
      <c r="AE547" s="195">
        <f t="shared" si="140"/>
        <v>0</v>
      </c>
      <c r="AF547" s="211">
        <f t="shared" si="141"/>
        <v>0</v>
      </c>
      <c r="AG547" s="50"/>
      <c r="AH547" s="43"/>
      <c r="AI547" s="46"/>
      <c r="AJ547" s="43"/>
      <c r="AK547" s="43"/>
      <c r="AL547" s="46"/>
      <c r="AM547" s="47"/>
      <c r="AN547" s="76">
        <f t="shared" si="138"/>
        <v>0</v>
      </c>
      <c r="AO547" s="76">
        <f t="shared" si="142"/>
        <v>0</v>
      </c>
      <c r="AP547" s="214"/>
      <c r="AQ547" s="76">
        <f t="shared" si="139"/>
        <v>0</v>
      </c>
      <c r="AR547" s="91">
        <f t="shared" si="143"/>
        <v>0</v>
      </c>
      <c r="AS547" s="184">
        <f>IF(EA_Tabelle!$AI547="Ja",EA_Tabelle!$AM547,IF(EA_Tabelle!$Y547&lt;&gt;"",EA_Tabelle!$Y547,EA_Tabelle!$U547))</f>
        <v>0</v>
      </c>
      <c r="AT547" s="76">
        <f>IF(EA_Tabelle!$AI547="Ja",EA_Tabelle!$AN547,IF(EA_Tabelle!$AC547&lt;&gt;0,EA_Tabelle!$AC547,EA_Tabelle!$W547))</f>
        <v>0</v>
      </c>
      <c r="AU547" s="91">
        <f>IF(EA_Tabelle!$AI547="Ja",EA_Tabelle!$AO547,IF(EA_Tabelle!$AF547&lt;&gt;0,EA_Tabelle!$AF547,EA_Tabelle!$X547))</f>
        <v>0</v>
      </c>
    </row>
    <row r="548" spans="1:47" s="81" customFormat="1" ht="25" customHeight="1" x14ac:dyDescent="0.3">
      <c r="A548" s="89" t="str">
        <f t="shared" si="129"/>
        <v>0_528</v>
      </c>
      <c r="B548" s="78">
        <f t="shared" si="130"/>
        <v>0</v>
      </c>
      <c r="C548" s="78">
        <f>IF(EA_Tabelle!$B698="","",COUNTIF($B$20:B547,EA_Tabelle!$B698)+1)</f>
        <v>528</v>
      </c>
      <c r="D548" s="77">
        <f t="shared" si="131"/>
        <v>0</v>
      </c>
      <c r="E548" s="77" t="e">
        <f>INDEX(Lieferanten[L_ID],MATCH(EA_Tabelle!$M548,Lieferanten[Lieferantenbezeichnung],0))</f>
        <v>#N/A</v>
      </c>
      <c r="F548" s="79">
        <f t="shared" si="132"/>
        <v>0</v>
      </c>
      <c r="G548" s="79" t="str">
        <f>IF(EA_Tabelle!$L548="","",(INDEX(BT[Ressort],MATCH(EA_Tabelle!$L548,BT[Bedarfsträger],0))))</f>
        <v/>
      </c>
      <c r="H548" s="80" t="str">
        <f>IF(EA_Tabelle!$L548="","",(INDEX(BT[BT_ID],MATCH(EA_Tabelle!$L548,BT[Bedarfsträger],0))))</f>
        <v/>
      </c>
      <c r="I548" s="82">
        <f t="shared" si="133"/>
        <v>0</v>
      </c>
      <c r="J548" s="82">
        <f t="shared" si="134"/>
        <v>0</v>
      </c>
      <c r="K548" s="83">
        <f t="shared" si="135"/>
        <v>0</v>
      </c>
      <c r="L548" s="44"/>
      <c r="M548" s="46"/>
      <c r="N548" s="208"/>
      <c r="O548" s="44"/>
      <c r="P548" s="43"/>
      <c r="Q548" s="206"/>
      <c r="R548" s="44"/>
      <c r="S548" s="90"/>
      <c r="T548" s="46"/>
      <c r="U548" s="210"/>
      <c r="V548" s="43"/>
      <c r="W548" s="186">
        <f>IFERROR(U548*INDEX(Preisstufen[Netto],MATCH(EA_Tabelle!T548,Preisstufen[Preisstufe],0)),0)</f>
        <v>0</v>
      </c>
      <c r="X548" s="186">
        <f t="shared" si="128"/>
        <v>0</v>
      </c>
      <c r="Y548" s="47"/>
      <c r="Z548" s="211"/>
      <c r="AA548" s="212"/>
      <c r="AB548" s="193">
        <f t="shared" si="136"/>
        <v>0</v>
      </c>
      <c r="AC548" s="211">
        <f t="shared" si="137"/>
        <v>0</v>
      </c>
      <c r="AD548" s="88">
        <v>0.19</v>
      </c>
      <c r="AE548" s="195">
        <f t="shared" si="140"/>
        <v>0</v>
      </c>
      <c r="AF548" s="211">
        <f t="shared" si="141"/>
        <v>0</v>
      </c>
      <c r="AG548" s="50"/>
      <c r="AH548" s="43"/>
      <c r="AI548" s="46"/>
      <c r="AJ548" s="43"/>
      <c r="AK548" s="43"/>
      <c r="AL548" s="46"/>
      <c r="AM548" s="47"/>
      <c r="AN548" s="76">
        <f t="shared" si="138"/>
        <v>0</v>
      </c>
      <c r="AO548" s="76">
        <f t="shared" si="142"/>
        <v>0</v>
      </c>
      <c r="AP548" s="214"/>
      <c r="AQ548" s="76">
        <f t="shared" si="139"/>
        <v>0</v>
      </c>
      <c r="AR548" s="91">
        <f t="shared" si="143"/>
        <v>0</v>
      </c>
      <c r="AS548" s="184">
        <f>IF(EA_Tabelle!$AI548="Ja",EA_Tabelle!$AM548,IF(EA_Tabelle!$Y548&lt;&gt;"",EA_Tabelle!$Y548,EA_Tabelle!$U548))</f>
        <v>0</v>
      </c>
      <c r="AT548" s="76">
        <f>IF(EA_Tabelle!$AI548="Ja",EA_Tabelle!$AN548,IF(EA_Tabelle!$AC548&lt;&gt;0,EA_Tabelle!$AC548,EA_Tabelle!$W548))</f>
        <v>0</v>
      </c>
      <c r="AU548" s="91">
        <f>IF(EA_Tabelle!$AI548="Ja",EA_Tabelle!$AO548,IF(EA_Tabelle!$AF548&lt;&gt;0,EA_Tabelle!$AF548,EA_Tabelle!$X548))</f>
        <v>0</v>
      </c>
    </row>
    <row r="549" spans="1:47" s="81" customFormat="1" ht="25" customHeight="1" x14ac:dyDescent="0.3">
      <c r="A549" s="89" t="str">
        <f t="shared" si="129"/>
        <v>0_529</v>
      </c>
      <c r="B549" s="78">
        <f t="shared" si="130"/>
        <v>0</v>
      </c>
      <c r="C549" s="78">
        <f>IF(EA_Tabelle!$B660="","",COUNTIF($B$20:B548,EA_Tabelle!$B660)+1)</f>
        <v>529</v>
      </c>
      <c r="D549" s="77">
        <f t="shared" si="131"/>
        <v>0</v>
      </c>
      <c r="E549" s="77" t="e">
        <f>INDEX(Lieferanten[L_ID],MATCH(EA_Tabelle!$M549,Lieferanten[Lieferantenbezeichnung],0))</f>
        <v>#N/A</v>
      </c>
      <c r="F549" s="79">
        <f t="shared" si="132"/>
        <v>0</v>
      </c>
      <c r="G549" s="79" t="str">
        <f>IF(EA_Tabelle!$L549="","",(INDEX(BT[Ressort],MATCH(EA_Tabelle!$L549,BT[Bedarfsträger],0))))</f>
        <v/>
      </c>
      <c r="H549" s="80" t="str">
        <f>IF(EA_Tabelle!$L549="","",(INDEX(BT[BT_ID],MATCH(EA_Tabelle!$L549,BT[Bedarfsträger],0))))</f>
        <v/>
      </c>
      <c r="I549" s="82">
        <f t="shared" si="133"/>
        <v>0</v>
      </c>
      <c r="J549" s="82">
        <f t="shared" si="134"/>
        <v>0</v>
      </c>
      <c r="K549" s="83">
        <f t="shared" si="135"/>
        <v>0</v>
      </c>
      <c r="L549" s="44"/>
      <c r="M549" s="46"/>
      <c r="N549" s="208"/>
      <c r="O549" s="44"/>
      <c r="P549" s="43"/>
      <c r="Q549" s="206"/>
      <c r="R549" s="44"/>
      <c r="S549" s="90"/>
      <c r="T549" s="46"/>
      <c r="U549" s="210"/>
      <c r="V549" s="43"/>
      <c r="W549" s="186">
        <f>IFERROR(U549*INDEX(Preisstufen[Netto],MATCH(EA_Tabelle!T549,Preisstufen[Preisstufe],0)),0)</f>
        <v>0</v>
      </c>
      <c r="X549" s="186">
        <f t="shared" si="128"/>
        <v>0</v>
      </c>
      <c r="Y549" s="47"/>
      <c r="Z549" s="211"/>
      <c r="AA549" s="212"/>
      <c r="AB549" s="193">
        <f t="shared" si="136"/>
        <v>0</v>
      </c>
      <c r="AC549" s="211">
        <f t="shared" si="137"/>
        <v>0</v>
      </c>
      <c r="AD549" s="88">
        <v>0.19</v>
      </c>
      <c r="AE549" s="195">
        <f t="shared" si="140"/>
        <v>0</v>
      </c>
      <c r="AF549" s="211">
        <f t="shared" si="141"/>
        <v>0</v>
      </c>
      <c r="AG549" s="50"/>
      <c r="AH549" s="43"/>
      <c r="AI549" s="46"/>
      <c r="AJ549" s="43"/>
      <c r="AK549" s="43"/>
      <c r="AL549" s="46"/>
      <c r="AM549" s="47"/>
      <c r="AN549" s="76">
        <f t="shared" si="138"/>
        <v>0</v>
      </c>
      <c r="AO549" s="76">
        <f t="shared" si="142"/>
        <v>0</v>
      </c>
      <c r="AP549" s="214"/>
      <c r="AQ549" s="76">
        <f t="shared" si="139"/>
        <v>0</v>
      </c>
      <c r="AR549" s="91">
        <f t="shared" si="143"/>
        <v>0</v>
      </c>
      <c r="AS549" s="184">
        <f>IF(EA_Tabelle!$AI549="Ja",EA_Tabelle!$AM549,IF(EA_Tabelle!$Y549&lt;&gt;"",EA_Tabelle!$Y549,EA_Tabelle!$U549))</f>
        <v>0</v>
      </c>
      <c r="AT549" s="76">
        <f>IF(EA_Tabelle!$AI549="Ja",EA_Tabelle!$AN549,IF(EA_Tabelle!$AC549&lt;&gt;0,EA_Tabelle!$AC549,EA_Tabelle!$W549))</f>
        <v>0</v>
      </c>
      <c r="AU549" s="91">
        <f>IF(EA_Tabelle!$AI549="Ja",EA_Tabelle!$AO549,IF(EA_Tabelle!$AF549&lt;&gt;0,EA_Tabelle!$AF549,EA_Tabelle!$X549))</f>
        <v>0</v>
      </c>
    </row>
    <row r="550" spans="1:47" s="81" customFormat="1" ht="25" customHeight="1" x14ac:dyDescent="0.3">
      <c r="A550" s="89" t="str">
        <f t="shared" si="129"/>
        <v>0_530</v>
      </c>
      <c r="B550" s="78">
        <f t="shared" si="130"/>
        <v>0</v>
      </c>
      <c r="C550" s="78">
        <f>IF(EA_Tabelle!$B696="","",COUNTIF($B$20:B549,EA_Tabelle!$B696)+1)</f>
        <v>530</v>
      </c>
      <c r="D550" s="77">
        <f t="shared" si="131"/>
        <v>0</v>
      </c>
      <c r="E550" s="77" t="e">
        <f>INDEX(Lieferanten[L_ID],MATCH(EA_Tabelle!$M550,Lieferanten[Lieferantenbezeichnung],0))</f>
        <v>#N/A</v>
      </c>
      <c r="F550" s="79">
        <f t="shared" si="132"/>
        <v>0</v>
      </c>
      <c r="G550" s="79" t="str">
        <f>IF(EA_Tabelle!$L550="","",(INDEX(BT[Ressort],MATCH(EA_Tabelle!$L550,BT[Bedarfsträger],0))))</f>
        <v/>
      </c>
      <c r="H550" s="80" t="str">
        <f>IF(EA_Tabelle!$L550="","",(INDEX(BT[BT_ID],MATCH(EA_Tabelle!$L550,BT[Bedarfsträger],0))))</f>
        <v/>
      </c>
      <c r="I550" s="82">
        <f t="shared" si="133"/>
        <v>0</v>
      </c>
      <c r="J550" s="82">
        <f t="shared" si="134"/>
        <v>0</v>
      </c>
      <c r="K550" s="83">
        <f t="shared" si="135"/>
        <v>0</v>
      </c>
      <c r="L550" s="44"/>
      <c r="M550" s="46"/>
      <c r="N550" s="208"/>
      <c r="O550" s="44"/>
      <c r="P550" s="43"/>
      <c r="Q550" s="206"/>
      <c r="R550" s="44"/>
      <c r="S550" s="90"/>
      <c r="T550" s="46"/>
      <c r="U550" s="210"/>
      <c r="V550" s="43"/>
      <c r="W550" s="186">
        <f>IFERROR(U550*INDEX(Preisstufen[Netto],MATCH(EA_Tabelle!T550,Preisstufen[Preisstufe],0)),0)</f>
        <v>0</v>
      </c>
      <c r="X550" s="186">
        <f t="shared" si="128"/>
        <v>0</v>
      </c>
      <c r="Y550" s="47"/>
      <c r="Z550" s="211"/>
      <c r="AA550" s="212"/>
      <c r="AB550" s="193">
        <f t="shared" si="136"/>
        <v>0</v>
      </c>
      <c r="AC550" s="211">
        <f t="shared" si="137"/>
        <v>0</v>
      </c>
      <c r="AD550" s="88">
        <v>0.19</v>
      </c>
      <c r="AE550" s="195">
        <f t="shared" si="140"/>
        <v>0</v>
      </c>
      <c r="AF550" s="211">
        <f t="shared" si="141"/>
        <v>0</v>
      </c>
      <c r="AG550" s="50"/>
      <c r="AH550" s="43"/>
      <c r="AI550" s="46"/>
      <c r="AJ550" s="43"/>
      <c r="AK550" s="43"/>
      <c r="AL550" s="46"/>
      <c r="AM550" s="47"/>
      <c r="AN550" s="76">
        <f t="shared" si="138"/>
        <v>0</v>
      </c>
      <c r="AO550" s="76">
        <f t="shared" si="142"/>
        <v>0</v>
      </c>
      <c r="AP550" s="214"/>
      <c r="AQ550" s="76">
        <f t="shared" si="139"/>
        <v>0</v>
      </c>
      <c r="AR550" s="91">
        <f t="shared" si="143"/>
        <v>0</v>
      </c>
      <c r="AS550" s="184">
        <f>IF(EA_Tabelle!$AI550="Ja",EA_Tabelle!$AM550,IF(EA_Tabelle!$Y550&lt;&gt;"",EA_Tabelle!$Y550,EA_Tabelle!$U550))</f>
        <v>0</v>
      </c>
      <c r="AT550" s="76">
        <f>IF(EA_Tabelle!$AI550="Ja",EA_Tabelle!$AN550,IF(EA_Tabelle!$AC550&lt;&gt;0,EA_Tabelle!$AC550,EA_Tabelle!$W550))</f>
        <v>0</v>
      </c>
      <c r="AU550" s="91">
        <f>IF(EA_Tabelle!$AI550="Ja",EA_Tabelle!$AO550,IF(EA_Tabelle!$AF550&lt;&gt;0,EA_Tabelle!$AF550,EA_Tabelle!$X550))</f>
        <v>0</v>
      </c>
    </row>
    <row r="551" spans="1:47" s="81" customFormat="1" ht="25" customHeight="1" x14ac:dyDescent="0.3">
      <c r="A551" s="89" t="str">
        <f t="shared" si="129"/>
        <v>0_531</v>
      </c>
      <c r="B551" s="78">
        <f t="shared" si="130"/>
        <v>0</v>
      </c>
      <c r="C551" s="78">
        <f>IF(EA_Tabelle!$B557="","",COUNTIF($B$20:B550,EA_Tabelle!$B557)+1)</f>
        <v>531</v>
      </c>
      <c r="D551" s="77">
        <f t="shared" si="131"/>
        <v>0</v>
      </c>
      <c r="E551" s="77" t="e">
        <f>INDEX(Lieferanten[L_ID],MATCH(EA_Tabelle!$M551,Lieferanten[Lieferantenbezeichnung],0))</f>
        <v>#N/A</v>
      </c>
      <c r="F551" s="79">
        <f t="shared" si="132"/>
        <v>0</v>
      </c>
      <c r="G551" s="79" t="str">
        <f>IF(EA_Tabelle!$L551="","",(INDEX(BT[Ressort],MATCH(EA_Tabelle!$L551,BT[Bedarfsträger],0))))</f>
        <v/>
      </c>
      <c r="H551" s="80" t="str">
        <f>IF(EA_Tabelle!$L551="","",(INDEX(BT[BT_ID],MATCH(EA_Tabelle!$L551,BT[Bedarfsträger],0))))</f>
        <v/>
      </c>
      <c r="I551" s="82">
        <f t="shared" si="133"/>
        <v>0</v>
      </c>
      <c r="J551" s="82">
        <f t="shared" si="134"/>
        <v>0</v>
      </c>
      <c r="K551" s="83">
        <f t="shared" si="135"/>
        <v>0</v>
      </c>
      <c r="L551" s="44"/>
      <c r="M551" s="46"/>
      <c r="N551" s="208"/>
      <c r="O551" s="44"/>
      <c r="P551" s="43"/>
      <c r="Q551" s="206"/>
      <c r="R551" s="44"/>
      <c r="S551" s="90"/>
      <c r="T551" s="46"/>
      <c r="U551" s="210"/>
      <c r="V551" s="43"/>
      <c r="W551" s="186">
        <f>IFERROR(U551*INDEX(Preisstufen[Netto],MATCH(EA_Tabelle!T551,Preisstufen[Preisstufe],0)),0)</f>
        <v>0</v>
      </c>
      <c r="X551" s="186">
        <f t="shared" si="128"/>
        <v>0</v>
      </c>
      <c r="Y551" s="47"/>
      <c r="Z551" s="211"/>
      <c r="AA551" s="212"/>
      <c r="AB551" s="193">
        <f t="shared" si="136"/>
        <v>0</v>
      </c>
      <c r="AC551" s="211">
        <f t="shared" si="137"/>
        <v>0</v>
      </c>
      <c r="AD551" s="88">
        <v>0.19</v>
      </c>
      <c r="AE551" s="195">
        <f t="shared" si="140"/>
        <v>0</v>
      </c>
      <c r="AF551" s="211">
        <f t="shared" si="141"/>
        <v>0</v>
      </c>
      <c r="AG551" s="50"/>
      <c r="AH551" s="43"/>
      <c r="AI551" s="46"/>
      <c r="AJ551" s="43"/>
      <c r="AK551" s="43"/>
      <c r="AL551" s="46"/>
      <c r="AM551" s="47"/>
      <c r="AN551" s="76">
        <f t="shared" si="138"/>
        <v>0</v>
      </c>
      <c r="AO551" s="76">
        <f t="shared" si="142"/>
        <v>0</v>
      </c>
      <c r="AP551" s="214"/>
      <c r="AQ551" s="76">
        <f t="shared" si="139"/>
        <v>0</v>
      </c>
      <c r="AR551" s="91">
        <f t="shared" si="143"/>
        <v>0</v>
      </c>
      <c r="AS551" s="184">
        <f>IF(EA_Tabelle!$AI551="Ja",EA_Tabelle!$AM551,IF(EA_Tabelle!$Y551&lt;&gt;"",EA_Tabelle!$Y551,EA_Tabelle!$U551))</f>
        <v>0</v>
      </c>
      <c r="AT551" s="76">
        <f>IF(EA_Tabelle!$AI551="Ja",EA_Tabelle!$AN551,IF(EA_Tabelle!$AC551&lt;&gt;0,EA_Tabelle!$AC551,EA_Tabelle!$W551))</f>
        <v>0</v>
      </c>
      <c r="AU551" s="91">
        <f>IF(EA_Tabelle!$AI551="Ja",EA_Tabelle!$AO551,IF(EA_Tabelle!$AF551&lt;&gt;0,EA_Tabelle!$AF551,EA_Tabelle!$X551))</f>
        <v>0</v>
      </c>
    </row>
    <row r="552" spans="1:47" s="81" customFormat="1" ht="25" customHeight="1" x14ac:dyDescent="0.3">
      <c r="A552" s="89" t="str">
        <f t="shared" si="129"/>
        <v>0_532</v>
      </c>
      <c r="B552" s="78">
        <f t="shared" si="130"/>
        <v>0</v>
      </c>
      <c r="C552" s="78">
        <f>IF(EA_Tabelle!$B662="","",COUNTIF($B$20:B551,EA_Tabelle!$B662)+1)</f>
        <v>532</v>
      </c>
      <c r="D552" s="77">
        <f t="shared" si="131"/>
        <v>0</v>
      </c>
      <c r="E552" s="77" t="e">
        <f>INDEX(Lieferanten[L_ID],MATCH(EA_Tabelle!$M552,Lieferanten[Lieferantenbezeichnung],0))</f>
        <v>#N/A</v>
      </c>
      <c r="F552" s="79">
        <f t="shared" si="132"/>
        <v>0</v>
      </c>
      <c r="G552" s="79" t="str">
        <f>IF(EA_Tabelle!$L552="","",(INDEX(BT[Ressort],MATCH(EA_Tabelle!$L552,BT[Bedarfsträger],0))))</f>
        <v/>
      </c>
      <c r="H552" s="80" t="str">
        <f>IF(EA_Tabelle!$L552="","",(INDEX(BT[BT_ID],MATCH(EA_Tabelle!$L552,BT[Bedarfsträger],0))))</f>
        <v/>
      </c>
      <c r="I552" s="82">
        <f t="shared" si="133"/>
        <v>0</v>
      </c>
      <c r="J552" s="82">
        <f t="shared" si="134"/>
        <v>0</v>
      </c>
      <c r="K552" s="83">
        <f t="shared" si="135"/>
        <v>0</v>
      </c>
      <c r="L552" s="44"/>
      <c r="M552" s="46"/>
      <c r="N552" s="208"/>
      <c r="O552" s="44"/>
      <c r="P552" s="43"/>
      <c r="Q552" s="206"/>
      <c r="R552" s="44"/>
      <c r="S552" s="90"/>
      <c r="T552" s="46"/>
      <c r="U552" s="210"/>
      <c r="V552" s="43"/>
      <c r="W552" s="186">
        <f>IFERROR(U552*INDEX(Preisstufen[Netto],MATCH(EA_Tabelle!T552,Preisstufen[Preisstufe],0)),0)</f>
        <v>0</v>
      </c>
      <c r="X552" s="186">
        <f t="shared" si="128"/>
        <v>0</v>
      </c>
      <c r="Y552" s="47"/>
      <c r="Z552" s="211"/>
      <c r="AA552" s="212"/>
      <c r="AB552" s="193">
        <f t="shared" si="136"/>
        <v>0</v>
      </c>
      <c r="AC552" s="211">
        <f t="shared" si="137"/>
        <v>0</v>
      </c>
      <c r="AD552" s="88">
        <v>0.19</v>
      </c>
      <c r="AE552" s="195">
        <f t="shared" si="140"/>
        <v>0</v>
      </c>
      <c r="AF552" s="211">
        <f t="shared" si="141"/>
        <v>0</v>
      </c>
      <c r="AG552" s="50"/>
      <c r="AH552" s="43"/>
      <c r="AI552" s="46"/>
      <c r="AJ552" s="43"/>
      <c r="AK552" s="43"/>
      <c r="AL552" s="46"/>
      <c r="AM552" s="47"/>
      <c r="AN552" s="76">
        <f t="shared" si="138"/>
        <v>0</v>
      </c>
      <c r="AO552" s="76">
        <f t="shared" si="142"/>
        <v>0</v>
      </c>
      <c r="AP552" s="214"/>
      <c r="AQ552" s="76">
        <f t="shared" si="139"/>
        <v>0</v>
      </c>
      <c r="AR552" s="91">
        <f t="shared" si="143"/>
        <v>0</v>
      </c>
      <c r="AS552" s="184">
        <f>IF(EA_Tabelle!$AI552="Ja",EA_Tabelle!$AM552,IF(EA_Tabelle!$Y552&lt;&gt;"",EA_Tabelle!$Y552,EA_Tabelle!$U552))</f>
        <v>0</v>
      </c>
      <c r="AT552" s="76">
        <f>IF(EA_Tabelle!$AI552="Ja",EA_Tabelle!$AN552,IF(EA_Tabelle!$AC552&lt;&gt;0,EA_Tabelle!$AC552,EA_Tabelle!$W552))</f>
        <v>0</v>
      </c>
      <c r="AU552" s="91">
        <f>IF(EA_Tabelle!$AI552="Ja",EA_Tabelle!$AO552,IF(EA_Tabelle!$AF552&lt;&gt;0,EA_Tabelle!$AF552,EA_Tabelle!$X552))</f>
        <v>0</v>
      </c>
    </row>
    <row r="553" spans="1:47" s="81" customFormat="1" ht="25" customHeight="1" x14ac:dyDescent="0.3">
      <c r="A553" s="89" t="str">
        <f t="shared" si="129"/>
        <v>0_533</v>
      </c>
      <c r="B553" s="78">
        <f t="shared" si="130"/>
        <v>0</v>
      </c>
      <c r="C553" s="78">
        <f>IF(EA_Tabelle!$B497="","",COUNTIF($B$20:B552,EA_Tabelle!$B497)+1)</f>
        <v>533</v>
      </c>
      <c r="D553" s="77">
        <f t="shared" si="131"/>
        <v>0</v>
      </c>
      <c r="E553" s="77" t="e">
        <f>INDEX(Lieferanten[L_ID],MATCH(EA_Tabelle!$M553,Lieferanten[Lieferantenbezeichnung],0))</f>
        <v>#N/A</v>
      </c>
      <c r="F553" s="79">
        <f t="shared" si="132"/>
        <v>0</v>
      </c>
      <c r="G553" s="79" t="str">
        <f>IF(EA_Tabelle!$L553="","",(INDEX(BT[Ressort],MATCH(EA_Tabelle!$L553,BT[Bedarfsträger],0))))</f>
        <v/>
      </c>
      <c r="H553" s="80" t="str">
        <f>IF(EA_Tabelle!$L553="","",(INDEX(BT[BT_ID],MATCH(EA_Tabelle!$L553,BT[Bedarfsträger],0))))</f>
        <v/>
      </c>
      <c r="I553" s="82">
        <f t="shared" si="133"/>
        <v>0</v>
      </c>
      <c r="J553" s="82">
        <f t="shared" si="134"/>
        <v>0</v>
      </c>
      <c r="K553" s="83">
        <f t="shared" si="135"/>
        <v>0</v>
      </c>
      <c r="L553" s="44"/>
      <c r="M553" s="46"/>
      <c r="N553" s="208"/>
      <c r="O553" s="44"/>
      <c r="P553" s="43"/>
      <c r="Q553" s="206"/>
      <c r="R553" s="44"/>
      <c r="S553" s="90"/>
      <c r="T553" s="46"/>
      <c r="U553" s="210"/>
      <c r="V553" s="43"/>
      <c r="W553" s="186">
        <f>IFERROR(U553*INDEX(Preisstufen[Netto],MATCH(EA_Tabelle!T553,Preisstufen[Preisstufe],0)),0)</f>
        <v>0</v>
      </c>
      <c r="X553" s="186">
        <f t="shared" si="128"/>
        <v>0</v>
      </c>
      <c r="Y553" s="47"/>
      <c r="Z553" s="211"/>
      <c r="AA553" s="212"/>
      <c r="AB553" s="193">
        <f t="shared" si="136"/>
        <v>0</v>
      </c>
      <c r="AC553" s="211">
        <f t="shared" si="137"/>
        <v>0</v>
      </c>
      <c r="AD553" s="88">
        <v>0.19</v>
      </c>
      <c r="AE553" s="195">
        <f t="shared" si="140"/>
        <v>0</v>
      </c>
      <c r="AF553" s="211">
        <f t="shared" si="141"/>
        <v>0</v>
      </c>
      <c r="AG553" s="50"/>
      <c r="AH553" s="43"/>
      <c r="AI553" s="46"/>
      <c r="AJ553" s="43"/>
      <c r="AK553" s="43"/>
      <c r="AL553" s="46"/>
      <c r="AM553" s="47"/>
      <c r="AN553" s="76">
        <f t="shared" si="138"/>
        <v>0</v>
      </c>
      <c r="AO553" s="76">
        <f t="shared" si="142"/>
        <v>0</v>
      </c>
      <c r="AP553" s="214"/>
      <c r="AQ553" s="76">
        <f t="shared" si="139"/>
        <v>0</v>
      </c>
      <c r="AR553" s="91">
        <f t="shared" si="143"/>
        <v>0</v>
      </c>
      <c r="AS553" s="184">
        <f>IF(EA_Tabelle!$AI553="Ja",EA_Tabelle!$AM553,IF(EA_Tabelle!$Y553&lt;&gt;"",EA_Tabelle!$Y553,EA_Tabelle!$U553))</f>
        <v>0</v>
      </c>
      <c r="AT553" s="76">
        <f>IF(EA_Tabelle!$AI553="Ja",EA_Tabelle!$AN553,IF(EA_Tabelle!$AC553&lt;&gt;0,EA_Tabelle!$AC553,EA_Tabelle!$W553))</f>
        <v>0</v>
      </c>
      <c r="AU553" s="91">
        <f>IF(EA_Tabelle!$AI553="Ja",EA_Tabelle!$AO553,IF(EA_Tabelle!$AF553&lt;&gt;0,EA_Tabelle!$AF553,EA_Tabelle!$X553))</f>
        <v>0</v>
      </c>
    </row>
    <row r="554" spans="1:47" s="81" customFormat="1" ht="25" customHeight="1" x14ac:dyDescent="0.3">
      <c r="A554" s="89" t="str">
        <f t="shared" si="129"/>
        <v>0_534</v>
      </c>
      <c r="B554" s="78">
        <f t="shared" si="130"/>
        <v>0</v>
      </c>
      <c r="C554" s="78">
        <f>IF(EA_Tabelle!$B316="","",COUNTIF($B$20:B553,EA_Tabelle!$B316)+1)</f>
        <v>534</v>
      </c>
      <c r="D554" s="77">
        <f t="shared" si="131"/>
        <v>0</v>
      </c>
      <c r="E554" s="77" t="e">
        <f>INDEX(Lieferanten[L_ID],MATCH(EA_Tabelle!$M554,Lieferanten[Lieferantenbezeichnung],0))</f>
        <v>#N/A</v>
      </c>
      <c r="F554" s="79">
        <f t="shared" si="132"/>
        <v>0</v>
      </c>
      <c r="G554" s="79" t="str">
        <f>IF(EA_Tabelle!$L554="","",(INDEX(BT[Ressort],MATCH(EA_Tabelle!$L554,BT[Bedarfsträger],0))))</f>
        <v/>
      </c>
      <c r="H554" s="80" t="str">
        <f>IF(EA_Tabelle!$L554="","",(INDEX(BT[BT_ID],MATCH(EA_Tabelle!$L554,BT[Bedarfsträger],0))))</f>
        <v/>
      </c>
      <c r="I554" s="82">
        <f t="shared" si="133"/>
        <v>0</v>
      </c>
      <c r="J554" s="82">
        <f t="shared" si="134"/>
        <v>0</v>
      </c>
      <c r="K554" s="83">
        <f t="shared" si="135"/>
        <v>0</v>
      </c>
      <c r="L554" s="44"/>
      <c r="M554" s="46"/>
      <c r="N554" s="208"/>
      <c r="O554" s="44"/>
      <c r="P554" s="43"/>
      <c r="Q554" s="206"/>
      <c r="R554" s="44"/>
      <c r="S554" s="90"/>
      <c r="T554" s="46"/>
      <c r="U554" s="210"/>
      <c r="V554" s="43"/>
      <c r="W554" s="186">
        <f>IFERROR(U554*INDEX(Preisstufen[Netto],MATCH(EA_Tabelle!T554,Preisstufen[Preisstufe],0)),0)</f>
        <v>0</v>
      </c>
      <c r="X554" s="186">
        <f t="shared" si="128"/>
        <v>0</v>
      </c>
      <c r="Y554" s="47"/>
      <c r="Z554" s="211"/>
      <c r="AA554" s="212"/>
      <c r="AB554" s="193">
        <f t="shared" si="136"/>
        <v>0</v>
      </c>
      <c r="AC554" s="211">
        <f t="shared" si="137"/>
        <v>0</v>
      </c>
      <c r="AD554" s="88">
        <v>0.19</v>
      </c>
      <c r="AE554" s="195">
        <f t="shared" si="140"/>
        <v>0</v>
      </c>
      <c r="AF554" s="211">
        <f t="shared" si="141"/>
        <v>0</v>
      </c>
      <c r="AG554" s="50"/>
      <c r="AH554" s="43"/>
      <c r="AI554" s="46"/>
      <c r="AJ554" s="43"/>
      <c r="AK554" s="43"/>
      <c r="AL554" s="46"/>
      <c r="AM554" s="47"/>
      <c r="AN554" s="76">
        <f t="shared" si="138"/>
        <v>0</v>
      </c>
      <c r="AO554" s="76">
        <f t="shared" si="142"/>
        <v>0</v>
      </c>
      <c r="AP554" s="214"/>
      <c r="AQ554" s="76">
        <f t="shared" si="139"/>
        <v>0</v>
      </c>
      <c r="AR554" s="91">
        <f t="shared" si="143"/>
        <v>0</v>
      </c>
      <c r="AS554" s="184">
        <f>IF(EA_Tabelle!$AI554="Ja",EA_Tabelle!$AM554,IF(EA_Tabelle!$Y554&lt;&gt;"",EA_Tabelle!$Y554,EA_Tabelle!$U554))</f>
        <v>0</v>
      </c>
      <c r="AT554" s="76">
        <f>IF(EA_Tabelle!$AI554="Ja",EA_Tabelle!$AN554,IF(EA_Tabelle!$AC554&lt;&gt;0,EA_Tabelle!$AC554,EA_Tabelle!$W554))</f>
        <v>0</v>
      </c>
      <c r="AU554" s="91">
        <f>IF(EA_Tabelle!$AI554="Ja",EA_Tabelle!$AO554,IF(EA_Tabelle!$AF554&lt;&gt;0,EA_Tabelle!$AF554,EA_Tabelle!$X554))</f>
        <v>0</v>
      </c>
    </row>
    <row r="555" spans="1:47" s="81" customFormat="1" ht="25" customHeight="1" x14ac:dyDescent="0.3">
      <c r="A555" s="89" t="str">
        <f t="shared" si="129"/>
        <v>0_535</v>
      </c>
      <c r="B555" s="78">
        <f t="shared" si="130"/>
        <v>0</v>
      </c>
      <c r="C555" s="78">
        <f>IF(EA_Tabelle!$B352="","",COUNTIF($B$20:B554,EA_Tabelle!$B352)+1)</f>
        <v>535</v>
      </c>
      <c r="D555" s="77">
        <f t="shared" si="131"/>
        <v>0</v>
      </c>
      <c r="E555" s="77" t="e">
        <f>INDEX(Lieferanten[L_ID],MATCH(EA_Tabelle!$M555,Lieferanten[Lieferantenbezeichnung],0))</f>
        <v>#N/A</v>
      </c>
      <c r="F555" s="79">
        <f t="shared" si="132"/>
        <v>0</v>
      </c>
      <c r="G555" s="79" t="str">
        <f>IF(EA_Tabelle!$L555="","",(INDEX(BT[Ressort],MATCH(EA_Tabelle!$L555,BT[Bedarfsträger],0))))</f>
        <v/>
      </c>
      <c r="H555" s="80" t="str">
        <f>IF(EA_Tabelle!$L555="","",(INDEX(BT[BT_ID],MATCH(EA_Tabelle!$L555,BT[Bedarfsträger],0))))</f>
        <v/>
      </c>
      <c r="I555" s="82">
        <f t="shared" si="133"/>
        <v>0</v>
      </c>
      <c r="J555" s="82">
        <f t="shared" si="134"/>
        <v>0</v>
      </c>
      <c r="K555" s="83">
        <f t="shared" si="135"/>
        <v>0</v>
      </c>
      <c r="L555" s="44"/>
      <c r="M555" s="46"/>
      <c r="N555" s="208"/>
      <c r="O555" s="44"/>
      <c r="P555" s="43"/>
      <c r="Q555" s="206"/>
      <c r="R555" s="44"/>
      <c r="S555" s="90"/>
      <c r="T555" s="46"/>
      <c r="U555" s="210"/>
      <c r="V555" s="43"/>
      <c r="W555" s="186">
        <f>IFERROR(U555*INDEX(Preisstufen[Netto],MATCH(EA_Tabelle!T555,Preisstufen[Preisstufe],0)),0)</f>
        <v>0</v>
      </c>
      <c r="X555" s="186">
        <f t="shared" si="128"/>
        <v>0</v>
      </c>
      <c r="Y555" s="47"/>
      <c r="Z555" s="211"/>
      <c r="AA555" s="212"/>
      <c r="AB555" s="193">
        <f t="shared" si="136"/>
        <v>0</v>
      </c>
      <c r="AC555" s="211">
        <f t="shared" si="137"/>
        <v>0</v>
      </c>
      <c r="AD555" s="88">
        <v>0.19</v>
      </c>
      <c r="AE555" s="195">
        <f t="shared" si="140"/>
        <v>0</v>
      </c>
      <c r="AF555" s="211">
        <f t="shared" si="141"/>
        <v>0</v>
      </c>
      <c r="AG555" s="50"/>
      <c r="AH555" s="43"/>
      <c r="AI555" s="46"/>
      <c r="AJ555" s="43"/>
      <c r="AK555" s="43"/>
      <c r="AL555" s="46"/>
      <c r="AM555" s="47"/>
      <c r="AN555" s="76">
        <f t="shared" si="138"/>
        <v>0</v>
      </c>
      <c r="AO555" s="76">
        <f t="shared" si="142"/>
        <v>0</v>
      </c>
      <c r="AP555" s="214"/>
      <c r="AQ555" s="76">
        <f t="shared" si="139"/>
        <v>0</v>
      </c>
      <c r="AR555" s="91">
        <f t="shared" si="143"/>
        <v>0</v>
      </c>
      <c r="AS555" s="184">
        <f>IF(EA_Tabelle!$AI555="Ja",EA_Tabelle!$AM555,IF(EA_Tabelle!$Y555&lt;&gt;"",EA_Tabelle!$Y555,EA_Tabelle!$U555))</f>
        <v>0</v>
      </c>
      <c r="AT555" s="76">
        <f>IF(EA_Tabelle!$AI555="Ja",EA_Tabelle!$AN555,IF(EA_Tabelle!$AC555&lt;&gt;0,EA_Tabelle!$AC555,EA_Tabelle!$W555))</f>
        <v>0</v>
      </c>
      <c r="AU555" s="91">
        <f>IF(EA_Tabelle!$AI555="Ja",EA_Tabelle!$AO555,IF(EA_Tabelle!$AF555&lt;&gt;0,EA_Tabelle!$AF555,EA_Tabelle!$X555))</f>
        <v>0</v>
      </c>
    </row>
    <row r="556" spans="1:47" s="81" customFormat="1" ht="25" customHeight="1" x14ac:dyDescent="0.3">
      <c r="A556" s="89" t="str">
        <f t="shared" si="129"/>
        <v>0_536</v>
      </c>
      <c r="B556" s="78">
        <f t="shared" si="130"/>
        <v>0</v>
      </c>
      <c r="C556" s="78">
        <f>IF(EA_Tabelle!$B475="","",COUNTIF($B$20:B555,EA_Tabelle!$B475)+1)</f>
        <v>536</v>
      </c>
      <c r="D556" s="77">
        <f t="shared" si="131"/>
        <v>0</v>
      </c>
      <c r="E556" s="77" t="e">
        <f>INDEX(Lieferanten[L_ID],MATCH(EA_Tabelle!$M556,Lieferanten[Lieferantenbezeichnung],0))</f>
        <v>#N/A</v>
      </c>
      <c r="F556" s="79">
        <f t="shared" si="132"/>
        <v>0</v>
      </c>
      <c r="G556" s="79" t="str">
        <f>IF(EA_Tabelle!$L556="","",(INDEX(BT[Ressort],MATCH(EA_Tabelle!$L556,BT[Bedarfsträger],0))))</f>
        <v/>
      </c>
      <c r="H556" s="80" t="str">
        <f>IF(EA_Tabelle!$L556="","",(INDEX(BT[BT_ID],MATCH(EA_Tabelle!$L556,BT[Bedarfsträger],0))))</f>
        <v/>
      </c>
      <c r="I556" s="82">
        <f t="shared" si="133"/>
        <v>0</v>
      </c>
      <c r="J556" s="82">
        <f t="shared" si="134"/>
        <v>0</v>
      </c>
      <c r="K556" s="83">
        <f t="shared" si="135"/>
        <v>0</v>
      </c>
      <c r="L556" s="44"/>
      <c r="M556" s="46"/>
      <c r="N556" s="208"/>
      <c r="O556" s="44"/>
      <c r="P556" s="43"/>
      <c r="Q556" s="206"/>
      <c r="R556" s="44"/>
      <c r="S556" s="90"/>
      <c r="T556" s="46"/>
      <c r="U556" s="210"/>
      <c r="V556" s="43"/>
      <c r="W556" s="186">
        <f>IFERROR(U556*INDEX(Preisstufen[Netto],MATCH(EA_Tabelle!T556,Preisstufen[Preisstufe],0)),0)</f>
        <v>0</v>
      </c>
      <c r="X556" s="186">
        <f t="shared" si="128"/>
        <v>0</v>
      </c>
      <c r="Y556" s="47"/>
      <c r="Z556" s="211"/>
      <c r="AA556" s="212"/>
      <c r="AB556" s="193">
        <f t="shared" si="136"/>
        <v>0</v>
      </c>
      <c r="AC556" s="211">
        <f t="shared" si="137"/>
        <v>0</v>
      </c>
      <c r="AD556" s="88">
        <v>0.19</v>
      </c>
      <c r="AE556" s="195">
        <f t="shared" si="140"/>
        <v>0</v>
      </c>
      <c r="AF556" s="211">
        <f t="shared" si="141"/>
        <v>0</v>
      </c>
      <c r="AG556" s="50"/>
      <c r="AH556" s="43"/>
      <c r="AI556" s="46"/>
      <c r="AJ556" s="43"/>
      <c r="AK556" s="43"/>
      <c r="AL556" s="46"/>
      <c r="AM556" s="47"/>
      <c r="AN556" s="76">
        <f t="shared" si="138"/>
        <v>0</v>
      </c>
      <c r="AO556" s="76">
        <f t="shared" si="142"/>
        <v>0</v>
      </c>
      <c r="AP556" s="214"/>
      <c r="AQ556" s="76">
        <f t="shared" si="139"/>
        <v>0</v>
      </c>
      <c r="AR556" s="91">
        <f t="shared" si="143"/>
        <v>0</v>
      </c>
      <c r="AS556" s="184">
        <f>IF(EA_Tabelle!$AI556="Ja",EA_Tabelle!$AM556,IF(EA_Tabelle!$Y556&lt;&gt;"",EA_Tabelle!$Y556,EA_Tabelle!$U556))</f>
        <v>0</v>
      </c>
      <c r="AT556" s="76">
        <f>IF(EA_Tabelle!$AI556="Ja",EA_Tabelle!$AN556,IF(EA_Tabelle!$AC556&lt;&gt;0,EA_Tabelle!$AC556,EA_Tabelle!$W556))</f>
        <v>0</v>
      </c>
      <c r="AU556" s="91">
        <f>IF(EA_Tabelle!$AI556="Ja",EA_Tabelle!$AO556,IF(EA_Tabelle!$AF556&lt;&gt;0,EA_Tabelle!$AF556,EA_Tabelle!$X556))</f>
        <v>0</v>
      </c>
    </row>
    <row r="557" spans="1:47" s="81" customFormat="1" ht="25" customHeight="1" x14ac:dyDescent="0.3">
      <c r="A557" s="89" t="str">
        <f t="shared" si="129"/>
        <v>0_537</v>
      </c>
      <c r="B557" s="78">
        <f t="shared" si="130"/>
        <v>0</v>
      </c>
      <c r="C557" s="78">
        <f>IF(EA_Tabelle!$B298="","",COUNTIF($B$20:B556,EA_Tabelle!$B298)+1)</f>
        <v>537</v>
      </c>
      <c r="D557" s="77">
        <f t="shared" si="131"/>
        <v>0</v>
      </c>
      <c r="E557" s="77" t="e">
        <f>INDEX(Lieferanten[L_ID],MATCH(EA_Tabelle!$M557,Lieferanten[Lieferantenbezeichnung],0))</f>
        <v>#N/A</v>
      </c>
      <c r="F557" s="79">
        <f t="shared" si="132"/>
        <v>0</v>
      </c>
      <c r="G557" s="79" t="str">
        <f>IF(EA_Tabelle!$L557="","",(INDEX(BT[Ressort],MATCH(EA_Tabelle!$L557,BT[Bedarfsträger],0))))</f>
        <v/>
      </c>
      <c r="H557" s="80" t="str">
        <f>IF(EA_Tabelle!$L557="","",(INDEX(BT[BT_ID],MATCH(EA_Tabelle!$L557,BT[Bedarfsträger],0))))</f>
        <v/>
      </c>
      <c r="I557" s="82">
        <f t="shared" si="133"/>
        <v>0</v>
      </c>
      <c r="J557" s="82">
        <f t="shared" si="134"/>
        <v>0</v>
      </c>
      <c r="K557" s="83">
        <f t="shared" si="135"/>
        <v>0</v>
      </c>
      <c r="L557" s="44"/>
      <c r="M557" s="46"/>
      <c r="N557" s="208"/>
      <c r="O557" s="44"/>
      <c r="P557" s="43"/>
      <c r="Q557" s="206"/>
      <c r="R557" s="44"/>
      <c r="S557" s="90"/>
      <c r="T557" s="46"/>
      <c r="U557" s="210"/>
      <c r="V557" s="43"/>
      <c r="W557" s="186">
        <f>IFERROR(U557*INDEX(Preisstufen[Netto],MATCH(EA_Tabelle!T557,Preisstufen[Preisstufe],0)),0)</f>
        <v>0</v>
      </c>
      <c r="X557" s="186">
        <f t="shared" si="128"/>
        <v>0</v>
      </c>
      <c r="Y557" s="47"/>
      <c r="Z557" s="211"/>
      <c r="AA557" s="212"/>
      <c r="AB557" s="193">
        <f t="shared" si="136"/>
        <v>0</v>
      </c>
      <c r="AC557" s="211">
        <f t="shared" si="137"/>
        <v>0</v>
      </c>
      <c r="AD557" s="88">
        <v>0.19</v>
      </c>
      <c r="AE557" s="195">
        <f t="shared" si="140"/>
        <v>0</v>
      </c>
      <c r="AF557" s="211">
        <f t="shared" si="141"/>
        <v>0</v>
      </c>
      <c r="AG557" s="50"/>
      <c r="AH557" s="43"/>
      <c r="AI557" s="46"/>
      <c r="AJ557" s="43"/>
      <c r="AK557" s="43"/>
      <c r="AL557" s="46"/>
      <c r="AM557" s="47"/>
      <c r="AN557" s="76">
        <f t="shared" si="138"/>
        <v>0</v>
      </c>
      <c r="AO557" s="76">
        <f t="shared" si="142"/>
        <v>0</v>
      </c>
      <c r="AP557" s="214"/>
      <c r="AQ557" s="76">
        <f t="shared" si="139"/>
        <v>0</v>
      </c>
      <c r="AR557" s="91">
        <f t="shared" si="143"/>
        <v>0</v>
      </c>
      <c r="AS557" s="184">
        <f>IF(EA_Tabelle!$AI557="Ja",EA_Tabelle!$AM557,IF(EA_Tabelle!$Y557&lt;&gt;"",EA_Tabelle!$Y557,EA_Tabelle!$U557))</f>
        <v>0</v>
      </c>
      <c r="AT557" s="76">
        <f>IF(EA_Tabelle!$AI557="Ja",EA_Tabelle!$AN557,IF(EA_Tabelle!$AC557&lt;&gt;0,EA_Tabelle!$AC557,EA_Tabelle!$W557))</f>
        <v>0</v>
      </c>
      <c r="AU557" s="91">
        <f>IF(EA_Tabelle!$AI557="Ja",EA_Tabelle!$AO557,IF(EA_Tabelle!$AF557&lt;&gt;0,EA_Tabelle!$AF557,EA_Tabelle!$X557))</f>
        <v>0</v>
      </c>
    </row>
    <row r="558" spans="1:47" s="81" customFormat="1" ht="25" customHeight="1" x14ac:dyDescent="0.3">
      <c r="A558" s="89" t="str">
        <f t="shared" si="129"/>
        <v>0_538</v>
      </c>
      <c r="B558" s="78">
        <f t="shared" si="130"/>
        <v>0</v>
      </c>
      <c r="C558" s="78">
        <f>IF(EA_Tabelle!$B589="","",COUNTIF($B$20:B557,EA_Tabelle!$B589)+1)</f>
        <v>538</v>
      </c>
      <c r="D558" s="77">
        <f t="shared" si="131"/>
        <v>0</v>
      </c>
      <c r="E558" s="77" t="e">
        <f>INDEX(Lieferanten[L_ID],MATCH(EA_Tabelle!$M558,Lieferanten[Lieferantenbezeichnung],0))</f>
        <v>#N/A</v>
      </c>
      <c r="F558" s="79">
        <f t="shared" si="132"/>
        <v>0</v>
      </c>
      <c r="G558" s="79" t="str">
        <f>IF(EA_Tabelle!$L558="","",(INDEX(BT[Ressort],MATCH(EA_Tabelle!$L558,BT[Bedarfsträger],0))))</f>
        <v/>
      </c>
      <c r="H558" s="80" t="str">
        <f>IF(EA_Tabelle!$L558="","",(INDEX(BT[BT_ID],MATCH(EA_Tabelle!$L558,BT[Bedarfsträger],0))))</f>
        <v/>
      </c>
      <c r="I558" s="82">
        <f t="shared" si="133"/>
        <v>0</v>
      </c>
      <c r="J558" s="82">
        <f t="shared" si="134"/>
        <v>0</v>
      </c>
      <c r="K558" s="83">
        <f t="shared" si="135"/>
        <v>0</v>
      </c>
      <c r="L558" s="44"/>
      <c r="M558" s="46"/>
      <c r="N558" s="208"/>
      <c r="O558" s="44"/>
      <c r="P558" s="43"/>
      <c r="Q558" s="206"/>
      <c r="R558" s="44"/>
      <c r="S558" s="90"/>
      <c r="T558" s="46"/>
      <c r="U558" s="210"/>
      <c r="V558" s="43"/>
      <c r="W558" s="186">
        <f>IFERROR(U558*INDEX(Preisstufen[Netto],MATCH(EA_Tabelle!T558,Preisstufen[Preisstufe],0)),0)</f>
        <v>0</v>
      </c>
      <c r="X558" s="186">
        <f t="shared" si="128"/>
        <v>0</v>
      </c>
      <c r="Y558" s="47"/>
      <c r="Z558" s="211"/>
      <c r="AA558" s="212"/>
      <c r="AB558" s="193">
        <f t="shared" si="136"/>
        <v>0</v>
      </c>
      <c r="AC558" s="211">
        <f t="shared" si="137"/>
        <v>0</v>
      </c>
      <c r="AD558" s="88">
        <v>0.19</v>
      </c>
      <c r="AE558" s="195">
        <f t="shared" si="140"/>
        <v>0</v>
      </c>
      <c r="AF558" s="211">
        <f t="shared" si="141"/>
        <v>0</v>
      </c>
      <c r="AG558" s="50"/>
      <c r="AH558" s="43"/>
      <c r="AI558" s="46"/>
      <c r="AJ558" s="43"/>
      <c r="AK558" s="43"/>
      <c r="AL558" s="46"/>
      <c r="AM558" s="47"/>
      <c r="AN558" s="76">
        <f t="shared" si="138"/>
        <v>0</v>
      </c>
      <c r="AO558" s="76">
        <f t="shared" si="142"/>
        <v>0</v>
      </c>
      <c r="AP558" s="214"/>
      <c r="AQ558" s="76">
        <f t="shared" si="139"/>
        <v>0</v>
      </c>
      <c r="AR558" s="91">
        <f t="shared" si="143"/>
        <v>0</v>
      </c>
      <c r="AS558" s="184">
        <f>IF(EA_Tabelle!$AI558="Ja",EA_Tabelle!$AM558,IF(EA_Tabelle!$Y558&lt;&gt;"",EA_Tabelle!$Y558,EA_Tabelle!$U558))</f>
        <v>0</v>
      </c>
      <c r="AT558" s="76">
        <f>IF(EA_Tabelle!$AI558="Ja",EA_Tabelle!$AN558,IF(EA_Tabelle!$AC558&lt;&gt;0,EA_Tabelle!$AC558,EA_Tabelle!$W558))</f>
        <v>0</v>
      </c>
      <c r="AU558" s="91">
        <f>IF(EA_Tabelle!$AI558="Ja",EA_Tabelle!$AO558,IF(EA_Tabelle!$AF558&lt;&gt;0,EA_Tabelle!$AF558,EA_Tabelle!$X558))</f>
        <v>0</v>
      </c>
    </row>
    <row r="559" spans="1:47" s="81" customFormat="1" ht="25" customHeight="1" x14ac:dyDescent="0.3">
      <c r="A559" s="89" t="str">
        <f t="shared" si="129"/>
        <v>0_539</v>
      </c>
      <c r="B559" s="78">
        <f t="shared" si="130"/>
        <v>0</v>
      </c>
      <c r="C559" s="78">
        <f>IF(EA_Tabelle!$B702="","",COUNTIF($B$20:B558,EA_Tabelle!$B702)+1)</f>
        <v>539</v>
      </c>
      <c r="D559" s="77">
        <f t="shared" si="131"/>
        <v>0</v>
      </c>
      <c r="E559" s="77" t="e">
        <f>INDEX(Lieferanten[L_ID],MATCH(EA_Tabelle!$M559,Lieferanten[Lieferantenbezeichnung],0))</f>
        <v>#N/A</v>
      </c>
      <c r="F559" s="79">
        <f t="shared" si="132"/>
        <v>0</v>
      </c>
      <c r="G559" s="79" t="str">
        <f>IF(EA_Tabelle!$L559="","",(INDEX(BT[Ressort],MATCH(EA_Tabelle!$L559,BT[Bedarfsträger],0))))</f>
        <v/>
      </c>
      <c r="H559" s="80" t="str">
        <f>IF(EA_Tabelle!$L559="","",(INDEX(BT[BT_ID],MATCH(EA_Tabelle!$L559,BT[Bedarfsträger],0))))</f>
        <v/>
      </c>
      <c r="I559" s="82">
        <f t="shared" si="133"/>
        <v>0</v>
      </c>
      <c r="J559" s="82">
        <f t="shared" si="134"/>
        <v>0</v>
      </c>
      <c r="K559" s="83">
        <f t="shared" si="135"/>
        <v>0</v>
      </c>
      <c r="L559" s="44"/>
      <c r="M559" s="46"/>
      <c r="N559" s="208"/>
      <c r="O559" s="44"/>
      <c r="P559" s="43"/>
      <c r="Q559" s="206"/>
      <c r="R559" s="44"/>
      <c r="S559" s="90"/>
      <c r="T559" s="46"/>
      <c r="U559" s="210"/>
      <c r="V559" s="43"/>
      <c r="W559" s="186">
        <f>IFERROR(U559*INDEX(Preisstufen[Netto],MATCH(EA_Tabelle!T559,Preisstufen[Preisstufe],0)),0)</f>
        <v>0</v>
      </c>
      <c r="X559" s="186">
        <f t="shared" si="128"/>
        <v>0</v>
      </c>
      <c r="Y559" s="47"/>
      <c r="Z559" s="211"/>
      <c r="AA559" s="212"/>
      <c r="AB559" s="193">
        <f t="shared" si="136"/>
        <v>0</v>
      </c>
      <c r="AC559" s="211">
        <f t="shared" si="137"/>
        <v>0</v>
      </c>
      <c r="AD559" s="88">
        <v>0.19</v>
      </c>
      <c r="AE559" s="195">
        <f t="shared" si="140"/>
        <v>0</v>
      </c>
      <c r="AF559" s="211">
        <f t="shared" si="141"/>
        <v>0</v>
      </c>
      <c r="AG559" s="50"/>
      <c r="AH559" s="43"/>
      <c r="AI559" s="46"/>
      <c r="AJ559" s="43"/>
      <c r="AK559" s="43"/>
      <c r="AL559" s="46"/>
      <c r="AM559" s="47"/>
      <c r="AN559" s="76">
        <f t="shared" si="138"/>
        <v>0</v>
      </c>
      <c r="AO559" s="76">
        <f t="shared" si="142"/>
        <v>0</v>
      </c>
      <c r="AP559" s="214"/>
      <c r="AQ559" s="76">
        <f t="shared" si="139"/>
        <v>0</v>
      </c>
      <c r="AR559" s="91">
        <f t="shared" si="143"/>
        <v>0</v>
      </c>
      <c r="AS559" s="184">
        <f>IF(EA_Tabelle!$AI559="Ja",EA_Tabelle!$AM559,IF(EA_Tabelle!$Y559&lt;&gt;"",EA_Tabelle!$Y559,EA_Tabelle!$U559))</f>
        <v>0</v>
      </c>
      <c r="AT559" s="76">
        <f>IF(EA_Tabelle!$AI559="Ja",EA_Tabelle!$AN559,IF(EA_Tabelle!$AC559&lt;&gt;0,EA_Tabelle!$AC559,EA_Tabelle!$W559))</f>
        <v>0</v>
      </c>
      <c r="AU559" s="91">
        <f>IF(EA_Tabelle!$AI559="Ja",EA_Tabelle!$AO559,IF(EA_Tabelle!$AF559&lt;&gt;0,EA_Tabelle!$AF559,EA_Tabelle!$X559))</f>
        <v>0</v>
      </c>
    </row>
    <row r="560" spans="1:47" s="81" customFormat="1" ht="25" customHeight="1" x14ac:dyDescent="0.3">
      <c r="A560" s="89" t="str">
        <f t="shared" si="129"/>
        <v>0_540</v>
      </c>
      <c r="B560" s="78">
        <f t="shared" si="130"/>
        <v>0</v>
      </c>
      <c r="C560" s="78">
        <f>IF(EA_Tabelle!$B645="","",COUNTIF($B$20:B559,EA_Tabelle!$B645)+1)</f>
        <v>540</v>
      </c>
      <c r="D560" s="77">
        <f t="shared" si="131"/>
        <v>0</v>
      </c>
      <c r="E560" s="77" t="e">
        <f>INDEX(Lieferanten[L_ID],MATCH(EA_Tabelle!$M560,Lieferanten[Lieferantenbezeichnung],0))</f>
        <v>#N/A</v>
      </c>
      <c r="F560" s="79">
        <f t="shared" si="132"/>
        <v>0</v>
      </c>
      <c r="G560" s="79" t="str">
        <f>IF(EA_Tabelle!$L560="","",(INDEX(BT[Ressort],MATCH(EA_Tabelle!$L560,BT[Bedarfsträger],0))))</f>
        <v/>
      </c>
      <c r="H560" s="80" t="str">
        <f>IF(EA_Tabelle!$L560="","",(INDEX(BT[BT_ID],MATCH(EA_Tabelle!$L560,BT[Bedarfsträger],0))))</f>
        <v/>
      </c>
      <c r="I560" s="82">
        <f t="shared" si="133"/>
        <v>0</v>
      </c>
      <c r="J560" s="82">
        <f t="shared" si="134"/>
        <v>0</v>
      </c>
      <c r="K560" s="83">
        <f t="shared" si="135"/>
        <v>0</v>
      </c>
      <c r="L560" s="44"/>
      <c r="M560" s="46"/>
      <c r="N560" s="208"/>
      <c r="O560" s="44"/>
      <c r="P560" s="43"/>
      <c r="Q560" s="206"/>
      <c r="R560" s="44"/>
      <c r="S560" s="90"/>
      <c r="T560" s="46"/>
      <c r="U560" s="210"/>
      <c r="V560" s="43"/>
      <c r="W560" s="186">
        <f>IFERROR(U560*INDEX(Preisstufen[Netto],MATCH(EA_Tabelle!T560,Preisstufen[Preisstufe],0)),0)</f>
        <v>0</v>
      </c>
      <c r="X560" s="186">
        <f t="shared" si="128"/>
        <v>0</v>
      </c>
      <c r="Y560" s="47"/>
      <c r="Z560" s="211"/>
      <c r="AA560" s="212"/>
      <c r="AB560" s="193">
        <f t="shared" si="136"/>
        <v>0</v>
      </c>
      <c r="AC560" s="211">
        <f t="shared" si="137"/>
        <v>0</v>
      </c>
      <c r="AD560" s="88">
        <v>0.19</v>
      </c>
      <c r="AE560" s="195">
        <f t="shared" si="140"/>
        <v>0</v>
      </c>
      <c r="AF560" s="211">
        <f t="shared" si="141"/>
        <v>0</v>
      </c>
      <c r="AG560" s="50"/>
      <c r="AH560" s="43"/>
      <c r="AI560" s="46"/>
      <c r="AJ560" s="43"/>
      <c r="AK560" s="43"/>
      <c r="AL560" s="46"/>
      <c r="AM560" s="47"/>
      <c r="AN560" s="76">
        <f t="shared" si="138"/>
        <v>0</v>
      </c>
      <c r="AO560" s="76">
        <f t="shared" si="142"/>
        <v>0</v>
      </c>
      <c r="AP560" s="214"/>
      <c r="AQ560" s="76">
        <f t="shared" si="139"/>
        <v>0</v>
      </c>
      <c r="AR560" s="91">
        <f t="shared" si="143"/>
        <v>0</v>
      </c>
      <c r="AS560" s="184">
        <f>IF(EA_Tabelle!$AI560="Ja",EA_Tabelle!$AM560,IF(EA_Tabelle!$Y560&lt;&gt;"",EA_Tabelle!$Y560,EA_Tabelle!$U560))</f>
        <v>0</v>
      </c>
      <c r="AT560" s="76">
        <f>IF(EA_Tabelle!$AI560="Ja",EA_Tabelle!$AN560,IF(EA_Tabelle!$AC560&lt;&gt;0,EA_Tabelle!$AC560,EA_Tabelle!$W560))</f>
        <v>0</v>
      </c>
      <c r="AU560" s="91">
        <f>IF(EA_Tabelle!$AI560="Ja",EA_Tabelle!$AO560,IF(EA_Tabelle!$AF560&lt;&gt;0,EA_Tabelle!$AF560,EA_Tabelle!$X560))</f>
        <v>0</v>
      </c>
    </row>
    <row r="561" spans="1:47" s="81" customFormat="1" ht="25" customHeight="1" x14ac:dyDescent="0.3">
      <c r="A561" s="89" t="str">
        <f t="shared" si="129"/>
        <v>0_541</v>
      </c>
      <c r="B561" s="78">
        <f t="shared" si="130"/>
        <v>0</v>
      </c>
      <c r="C561" s="78">
        <f>IF(EA_Tabelle!$B443="","",COUNTIF($B$20:B560,EA_Tabelle!$B443)+1)</f>
        <v>541</v>
      </c>
      <c r="D561" s="77">
        <f t="shared" si="131"/>
        <v>0</v>
      </c>
      <c r="E561" s="77" t="e">
        <f>INDEX(Lieferanten[L_ID],MATCH(EA_Tabelle!$M561,Lieferanten[Lieferantenbezeichnung],0))</f>
        <v>#N/A</v>
      </c>
      <c r="F561" s="79">
        <f t="shared" si="132"/>
        <v>0</v>
      </c>
      <c r="G561" s="79" t="str">
        <f>IF(EA_Tabelle!$L561="","",(INDEX(BT[Ressort],MATCH(EA_Tabelle!$L561,BT[Bedarfsträger],0))))</f>
        <v/>
      </c>
      <c r="H561" s="80" t="str">
        <f>IF(EA_Tabelle!$L561="","",(INDEX(BT[BT_ID],MATCH(EA_Tabelle!$L561,BT[Bedarfsträger],0))))</f>
        <v/>
      </c>
      <c r="I561" s="82">
        <f t="shared" si="133"/>
        <v>0</v>
      </c>
      <c r="J561" s="82">
        <f t="shared" si="134"/>
        <v>0</v>
      </c>
      <c r="K561" s="83">
        <f t="shared" si="135"/>
        <v>0</v>
      </c>
      <c r="L561" s="44"/>
      <c r="M561" s="46"/>
      <c r="N561" s="208"/>
      <c r="O561" s="44"/>
      <c r="P561" s="43"/>
      <c r="Q561" s="206"/>
      <c r="R561" s="44"/>
      <c r="S561" s="90"/>
      <c r="T561" s="46"/>
      <c r="U561" s="210"/>
      <c r="V561" s="43"/>
      <c r="W561" s="186">
        <f>IFERROR(U561*INDEX(Preisstufen[Netto],MATCH(EA_Tabelle!T561,Preisstufen[Preisstufe],0)),0)</f>
        <v>0</v>
      </c>
      <c r="X561" s="186">
        <f t="shared" si="128"/>
        <v>0</v>
      </c>
      <c r="Y561" s="47"/>
      <c r="Z561" s="211"/>
      <c r="AA561" s="212"/>
      <c r="AB561" s="193">
        <f t="shared" si="136"/>
        <v>0</v>
      </c>
      <c r="AC561" s="211">
        <f t="shared" si="137"/>
        <v>0</v>
      </c>
      <c r="AD561" s="88">
        <v>0.19</v>
      </c>
      <c r="AE561" s="195">
        <f t="shared" si="140"/>
        <v>0</v>
      </c>
      <c r="AF561" s="211">
        <f t="shared" si="141"/>
        <v>0</v>
      </c>
      <c r="AG561" s="50"/>
      <c r="AH561" s="43"/>
      <c r="AI561" s="46"/>
      <c r="AJ561" s="43"/>
      <c r="AK561" s="43"/>
      <c r="AL561" s="46"/>
      <c r="AM561" s="47"/>
      <c r="AN561" s="76">
        <f t="shared" si="138"/>
        <v>0</v>
      </c>
      <c r="AO561" s="76">
        <f t="shared" si="142"/>
        <v>0</v>
      </c>
      <c r="AP561" s="214"/>
      <c r="AQ561" s="76">
        <f t="shared" si="139"/>
        <v>0</v>
      </c>
      <c r="AR561" s="91">
        <f t="shared" si="143"/>
        <v>0</v>
      </c>
      <c r="AS561" s="184">
        <f>IF(EA_Tabelle!$AI561="Ja",EA_Tabelle!$AM561,IF(EA_Tabelle!$Y561&lt;&gt;"",EA_Tabelle!$Y561,EA_Tabelle!$U561))</f>
        <v>0</v>
      </c>
      <c r="AT561" s="76">
        <f>IF(EA_Tabelle!$AI561="Ja",EA_Tabelle!$AN561,IF(EA_Tabelle!$AC561&lt;&gt;0,EA_Tabelle!$AC561,EA_Tabelle!$W561))</f>
        <v>0</v>
      </c>
      <c r="AU561" s="91">
        <f>IF(EA_Tabelle!$AI561="Ja",EA_Tabelle!$AO561,IF(EA_Tabelle!$AF561&lt;&gt;0,EA_Tabelle!$AF561,EA_Tabelle!$X561))</f>
        <v>0</v>
      </c>
    </row>
    <row r="562" spans="1:47" s="81" customFormat="1" ht="25" customHeight="1" x14ac:dyDescent="0.3">
      <c r="A562" s="89" t="str">
        <f t="shared" si="129"/>
        <v>0_542</v>
      </c>
      <c r="B562" s="78">
        <f t="shared" si="130"/>
        <v>0</v>
      </c>
      <c r="C562" s="78">
        <f>IF(EA_Tabelle!$B542="","",COUNTIF($B$20:B561,EA_Tabelle!$B542)+1)</f>
        <v>542</v>
      </c>
      <c r="D562" s="77">
        <f t="shared" si="131"/>
        <v>0</v>
      </c>
      <c r="E562" s="77" t="e">
        <f>INDEX(Lieferanten[L_ID],MATCH(EA_Tabelle!$M562,Lieferanten[Lieferantenbezeichnung],0))</f>
        <v>#N/A</v>
      </c>
      <c r="F562" s="79">
        <f t="shared" si="132"/>
        <v>0</v>
      </c>
      <c r="G562" s="79" t="str">
        <f>IF(EA_Tabelle!$L562="","",(INDEX(BT[Ressort],MATCH(EA_Tabelle!$L562,BT[Bedarfsträger],0))))</f>
        <v/>
      </c>
      <c r="H562" s="80" t="str">
        <f>IF(EA_Tabelle!$L562="","",(INDEX(BT[BT_ID],MATCH(EA_Tabelle!$L562,BT[Bedarfsträger],0))))</f>
        <v/>
      </c>
      <c r="I562" s="82">
        <f t="shared" si="133"/>
        <v>0</v>
      </c>
      <c r="J562" s="82">
        <f t="shared" si="134"/>
        <v>0</v>
      </c>
      <c r="K562" s="83">
        <f t="shared" si="135"/>
        <v>0</v>
      </c>
      <c r="L562" s="44"/>
      <c r="M562" s="46"/>
      <c r="N562" s="208"/>
      <c r="O562" s="44"/>
      <c r="P562" s="43"/>
      <c r="Q562" s="206"/>
      <c r="R562" s="44"/>
      <c r="S562" s="90"/>
      <c r="T562" s="46"/>
      <c r="U562" s="210"/>
      <c r="V562" s="43"/>
      <c r="W562" s="186">
        <f>IFERROR(U562*INDEX(Preisstufen[Netto],MATCH(EA_Tabelle!T562,Preisstufen[Preisstufe],0)),0)</f>
        <v>0</v>
      </c>
      <c r="X562" s="186">
        <f t="shared" si="128"/>
        <v>0</v>
      </c>
      <c r="Y562" s="47"/>
      <c r="Z562" s="211"/>
      <c r="AA562" s="212"/>
      <c r="AB562" s="193">
        <f t="shared" si="136"/>
        <v>0</v>
      </c>
      <c r="AC562" s="211">
        <f t="shared" si="137"/>
        <v>0</v>
      </c>
      <c r="AD562" s="88">
        <v>0.19</v>
      </c>
      <c r="AE562" s="195">
        <f t="shared" si="140"/>
        <v>0</v>
      </c>
      <c r="AF562" s="211">
        <f t="shared" si="141"/>
        <v>0</v>
      </c>
      <c r="AG562" s="50"/>
      <c r="AH562" s="43"/>
      <c r="AI562" s="46"/>
      <c r="AJ562" s="43"/>
      <c r="AK562" s="43"/>
      <c r="AL562" s="46"/>
      <c r="AM562" s="47"/>
      <c r="AN562" s="76">
        <f t="shared" si="138"/>
        <v>0</v>
      </c>
      <c r="AO562" s="76">
        <f t="shared" si="142"/>
        <v>0</v>
      </c>
      <c r="AP562" s="214"/>
      <c r="AQ562" s="76">
        <f t="shared" si="139"/>
        <v>0</v>
      </c>
      <c r="AR562" s="91">
        <f t="shared" si="143"/>
        <v>0</v>
      </c>
      <c r="AS562" s="184">
        <f>IF(EA_Tabelle!$AI562="Ja",EA_Tabelle!$AM562,IF(EA_Tabelle!$Y562&lt;&gt;"",EA_Tabelle!$Y562,EA_Tabelle!$U562))</f>
        <v>0</v>
      </c>
      <c r="AT562" s="76">
        <f>IF(EA_Tabelle!$AI562="Ja",EA_Tabelle!$AN562,IF(EA_Tabelle!$AC562&lt;&gt;0,EA_Tabelle!$AC562,EA_Tabelle!$W562))</f>
        <v>0</v>
      </c>
      <c r="AU562" s="91">
        <f>IF(EA_Tabelle!$AI562="Ja",EA_Tabelle!$AO562,IF(EA_Tabelle!$AF562&lt;&gt;0,EA_Tabelle!$AF562,EA_Tabelle!$X562))</f>
        <v>0</v>
      </c>
    </row>
    <row r="563" spans="1:47" s="81" customFormat="1" ht="25" customHeight="1" x14ac:dyDescent="0.3">
      <c r="A563" s="89" t="str">
        <f t="shared" si="129"/>
        <v>0_543</v>
      </c>
      <c r="B563" s="78">
        <f t="shared" si="130"/>
        <v>0</v>
      </c>
      <c r="C563" s="78">
        <f>IF(EA_Tabelle!$B426="","",COUNTIF($B$20:B562,EA_Tabelle!$B426)+1)</f>
        <v>543</v>
      </c>
      <c r="D563" s="77">
        <f t="shared" si="131"/>
        <v>0</v>
      </c>
      <c r="E563" s="77" t="e">
        <f>INDEX(Lieferanten[L_ID],MATCH(EA_Tabelle!$M563,Lieferanten[Lieferantenbezeichnung],0))</f>
        <v>#N/A</v>
      </c>
      <c r="F563" s="79">
        <f t="shared" si="132"/>
        <v>0</v>
      </c>
      <c r="G563" s="79" t="str">
        <f>IF(EA_Tabelle!$L563="","",(INDEX(BT[Ressort],MATCH(EA_Tabelle!$L563,BT[Bedarfsträger],0))))</f>
        <v/>
      </c>
      <c r="H563" s="80" t="str">
        <f>IF(EA_Tabelle!$L563="","",(INDEX(BT[BT_ID],MATCH(EA_Tabelle!$L563,BT[Bedarfsträger],0))))</f>
        <v/>
      </c>
      <c r="I563" s="82">
        <f t="shared" si="133"/>
        <v>0</v>
      </c>
      <c r="J563" s="82">
        <f t="shared" si="134"/>
        <v>0</v>
      </c>
      <c r="K563" s="83">
        <f t="shared" si="135"/>
        <v>0</v>
      </c>
      <c r="L563" s="44"/>
      <c r="M563" s="46"/>
      <c r="N563" s="208"/>
      <c r="O563" s="44"/>
      <c r="P563" s="43"/>
      <c r="Q563" s="206"/>
      <c r="R563" s="44"/>
      <c r="S563" s="90"/>
      <c r="T563" s="46"/>
      <c r="U563" s="210"/>
      <c r="V563" s="43"/>
      <c r="W563" s="186">
        <f>IFERROR(U563*INDEX(Preisstufen[Netto],MATCH(EA_Tabelle!T563,Preisstufen[Preisstufe],0)),0)</f>
        <v>0</v>
      </c>
      <c r="X563" s="186">
        <f t="shared" si="128"/>
        <v>0</v>
      </c>
      <c r="Y563" s="47"/>
      <c r="Z563" s="211"/>
      <c r="AA563" s="212"/>
      <c r="AB563" s="193">
        <f t="shared" si="136"/>
        <v>0</v>
      </c>
      <c r="AC563" s="211">
        <f t="shared" si="137"/>
        <v>0</v>
      </c>
      <c r="AD563" s="88">
        <v>0.19</v>
      </c>
      <c r="AE563" s="195">
        <f t="shared" si="140"/>
        <v>0</v>
      </c>
      <c r="AF563" s="211">
        <f t="shared" si="141"/>
        <v>0</v>
      </c>
      <c r="AG563" s="50"/>
      <c r="AH563" s="43"/>
      <c r="AI563" s="46"/>
      <c r="AJ563" s="43"/>
      <c r="AK563" s="43"/>
      <c r="AL563" s="46"/>
      <c r="AM563" s="47"/>
      <c r="AN563" s="76">
        <f t="shared" si="138"/>
        <v>0</v>
      </c>
      <c r="AO563" s="76">
        <f t="shared" si="142"/>
        <v>0</v>
      </c>
      <c r="AP563" s="214"/>
      <c r="AQ563" s="76">
        <f t="shared" si="139"/>
        <v>0</v>
      </c>
      <c r="AR563" s="91">
        <f t="shared" si="143"/>
        <v>0</v>
      </c>
      <c r="AS563" s="184">
        <f>IF(EA_Tabelle!$AI563="Ja",EA_Tabelle!$AM563,IF(EA_Tabelle!$Y563&lt;&gt;"",EA_Tabelle!$Y563,EA_Tabelle!$U563))</f>
        <v>0</v>
      </c>
      <c r="AT563" s="76">
        <f>IF(EA_Tabelle!$AI563="Ja",EA_Tabelle!$AN563,IF(EA_Tabelle!$AC563&lt;&gt;0,EA_Tabelle!$AC563,EA_Tabelle!$W563))</f>
        <v>0</v>
      </c>
      <c r="AU563" s="91">
        <f>IF(EA_Tabelle!$AI563="Ja",EA_Tabelle!$AO563,IF(EA_Tabelle!$AF563&lt;&gt;0,EA_Tabelle!$AF563,EA_Tabelle!$X563))</f>
        <v>0</v>
      </c>
    </row>
    <row r="564" spans="1:47" s="81" customFormat="1" ht="25" customHeight="1" x14ac:dyDescent="0.3">
      <c r="A564" s="89" t="str">
        <f t="shared" si="129"/>
        <v>0_544</v>
      </c>
      <c r="B564" s="78">
        <f t="shared" si="130"/>
        <v>0</v>
      </c>
      <c r="C564" s="78">
        <f>IF(EA_Tabelle!$B612="","",COUNTIF($B$20:B563,EA_Tabelle!$B612)+1)</f>
        <v>544</v>
      </c>
      <c r="D564" s="77">
        <f t="shared" si="131"/>
        <v>0</v>
      </c>
      <c r="E564" s="77" t="e">
        <f>INDEX(Lieferanten[L_ID],MATCH(EA_Tabelle!$M564,Lieferanten[Lieferantenbezeichnung],0))</f>
        <v>#N/A</v>
      </c>
      <c r="F564" s="79">
        <f t="shared" si="132"/>
        <v>0</v>
      </c>
      <c r="G564" s="79" t="str">
        <f>IF(EA_Tabelle!$L564="","",(INDEX(BT[Ressort],MATCH(EA_Tabelle!$L564,BT[Bedarfsträger],0))))</f>
        <v/>
      </c>
      <c r="H564" s="80" t="str">
        <f>IF(EA_Tabelle!$L564="","",(INDEX(BT[BT_ID],MATCH(EA_Tabelle!$L564,BT[Bedarfsträger],0))))</f>
        <v/>
      </c>
      <c r="I564" s="82">
        <f t="shared" si="133"/>
        <v>0</v>
      </c>
      <c r="J564" s="82">
        <f t="shared" si="134"/>
        <v>0</v>
      </c>
      <c r="K564" s="83">
        <f t="shared" si="135"/>
        <v>0</v>
      </c>
      <c r="L564" s="44"/>
      <c r="M564" s="46"/>
      <c r="N564" s="208"/>
      <c r="O564" s="44"/>
      <c r="P564" s="43"/>
      <c r="Q564" s="206"/>
      <c r="R564" s="44"/>
      <c r="S564" s="90"/>
      <c r="T564" s="46"/>
      <c r="U564" s="210"/>
      <c r="V564" s="43"/>
      <c r="W564" s="186">
        <f>IFERROR(U564*INDEX(Preisstufen[Netto],MATCH(EA_Tabelle!T564,Preisstufen[Preisstufe],0)),0)</f>
        <v>0</v>
      </c>
      <c r="X564" s="186">
        <f t="shared" si="128"/>
        <v>0</v>
      </c>
      <c r="Y564" s="47"/>
      <c r="Z564" s="211"/>
      <c r="AA564" s="212"/>
      <c r="AB564" s="193">
        <f t="shared" si="136"/>
        <v>0</v>
      </c>
      <c r="AC564" s="211">
        <f t="shared" si="137"/>
        <v>0</v>
      </c>
      <c r="AD564" s="88">
        <v>0.19</v>
      </c>
      <c r="AE564" s="195">
        <f t="shared" si="140"/>
        <v>0</v>
      </c>
      <c r="AF564" s="211">
        <f t="shared" si="141"/>
        <v>0</v>
      </c>
      <c r="AG564" s="50"/>
      <c r="AH564" s="43"/>
      <c r="AI564" s="46"/>
      <c r="AJ564" s="43"/>
      <c r="AK564" s="43"/>
      <c r="AL564" s="46"/>
      <c r="AM564" s="47"/>
      <c r="AN564" s="76">
        <f t="shared" si="138"/>
        <v>0</v>
      </c>
      <c r="AO564" s="76">
        <f t="shared" si="142"/>
        <v>0</v>
      </c>
      <c r="AP564" s="214"/>
      <c r="AQ564" s="76">
        <f t="shared" si="139"/>
        <v>0</v>
      </c>
      <c r="AR564" s="91">
        <f t="shared" si="143"/>
        <v>0</v>
      </c>
      <c r="AS564" s="184">
        <f>IF(EA_Tabelle!$AI564="Ja",EA_Tabelle!$AM564,IF(EA_Tabelle!$Y564&lt;&gt;"",EA_Tabelle!$Y564,EA_Tabelle!$U564))</f>
        <v>0</v>
      </c>
      <c r="AT564" s="76">
        <f>IF(EA_Tabelle!$AI564="Ja",EA_Tabelle!$AN564,IF(EA_Tabelle!$AC564&lt;&gt;0,EA_Tabelle!$AC564,EA_Tabelle!$W564))</f>
        <v>0</v>
      </c>
      <c r="AU564" s="91">
        <f>IF(EA_Tabelle!$AI564="Ja",EA_Tabelle!$AO564,IF(EA_Tabelle!$AF564&lt;&gt;0,EA_Tabelle!$AF564,EA_Tabelle!$X564))</f>
        <v>0</v>
      </c>
    </row>
    <row r="565" spans="1:47" s="81" customFormat="1" ht="25" customHeight="1" x14ac:dyDescent="0.3">
      <c r="A565" s="89" t="str">
        <f t="shared" si="129"/>
        <v>0_545</v>
      </c>
      <c r="B565" s="78">
        <f t="shared" si="130"/>
        <v>0</v>
      </c>
      <c r="C565" s="78">
        <f>IF(EA_Tabelle!$B474="","",COUNTIF($B$20:B564,EA_Tabelle!$B474)+1)</f>
        <v>545</v>
      </c>
      <c r="D565" s="77">
        <f t="shared" si="131"/>
        <v>0</v>
      </c>
      <c r="E565" s="77" t="e">
        <f>INDEX(Lieferanten[L_ID],MATCH(EA_Tabelle!$M565,Lieferanten[Lieferantenbezeichnung],0))</f>
        <v>#N/A</v>
      </c>
      <c r="F565" s="79">
        <f t="shared" si="132"/>
        <v>0</v>
      </c>
      <c r="G565" s="79" t="str">
        <f>IF(EA_Tabelle!$L565="","",(INDEX(BT[Ressort],MATCH(EA_Tabelle!$L565,BT[Bedarfsträger],0))))</f>
        <v/>
      </c>
      <c r="H565" s="80" t="str">
        <f>IF(EA_Tabelle!$L565="","",(INDEX(BT[BT_ID],MATCH(EA_Tabelle!$L565,BT[Bedarfsträger],0))))</f>
        <v/>
      </c>
      <c r="I565" s="82">
        <f t="shared" si="133"/>
        <v>0</v>
      </c>
      <c r="J565" s="82">
        <f t="shared" si="134"/>
        <v>0</v>
      </c>
      <c r="K565" s="83">
        <f t="shared" si="135"/>
        <v>0</v>
      </c>
      <c r="L565" s="44"/>
      <c r="M565" s="46"/>
      <c r="N565" s="208"/>
      <c r="O565" s="44"/>
      <c r="P565" s="43"/>
      <c r="Q565" s="206"/>
      <c r="R565" s="44"/>
      <c r="S565" s="90"/>
      <c r="T565" s="46"/>
      <c r="U565" s="210"/>
      <c r="V565" s="43"/>
      <c r="W565" s="186">
        <f>IFERROR(U565*INDEX(Preisstufen[Netto],MATCH(EA_Tabelle!T565,Preisstufen[Preisstufe],0)),0)</f>
        <v>0</v>
      </c>
      <c r="X565" s="186">
        <f t="shared" si="128"/>
        <v>0</v>
      </c>
      <c r="Y565" s="47"/>
      <c r="Z565" s="211"/>
      <c r="AA565" s="212"/>
      <c r="AB565" s="193">
        <f t="shared" si="136"/>
        <v>0</v>
      </c>
      <c r="AC565" s="211">
        <f t="shared" si="137"/>
        <v>0</v>
      </c>
      <c r="AD565" s="88">
        <v>0.19</v>
      </c>
      <c r="AE565" s="195">
        <f t="shared" si="140"/>
        <v>0</v>
      </c>
      <c r="AF565" s="211">
        <f t="shared" si="141"/>
        <v>0</v>
      </c>
      <c r="AG565" s="50"/>
      <c r="AH565" s="43"/>
      <c r="AI565" s="46"/>
      <c r="AJ565" s="43"/>
      <c r="AK565" s="43"/>
      <c r="AL565" s="46"/>
      <c r="AM565" s="47"/>
      <c r="AN565" s="76">
        <f t="shared" si="138"/>
        <v>0</v>
      </c>
      <c r="AO565" s="76">
        <f t="shared" si="142"/>
        <v>0</v>
      </c>
      <c r="AP565" s="214"/>
      <c r="AQ565" s="76">
        <f t="shared" si="139"/>
        <v>0</v>
      </c>
      <c r="AR565" s="91">
        <f t="shared" si="143"/>
        <v>0</v>
      </c>
      <c r="AS565" s="184">
        <f>IF(EA_Tabelle!$AI565="Ja",EA_Tabelle!$AM565,IF(EA_Tabelle!$Y565&lt;&gt;"",EA_Tabelle!$Y565,EA_Tabelle!$U565))</f>
        <v>0</v>
      </c>
      <c r="AT565" s="76">
        <f>IF(EA_Tabelle!$AI565="Ja",EA_Tabelle!$AN565,IF(EA_Tabelle!$AC565&lt;&gt;0,EA_Tabelle!$AC565,EA_Tabelle!$W565))</f>
        <v>0</v>
      </c>
      <c r="AU565" s="91">
        <f>IF(EA_Tabelle!$AI565="Ja",EA_Tabelle!$AO565,IF(EA_Tabelle!$AF565&lt;&gt;0,EA_Tabelle!$AF565,EA_Tabelle!$X565))</f>
        <v>0</v>
      </c>
    </row>
    <row r="566" spans="1:47" s="81" customFormat="1" ht="25" customHeight="1" x14ac:dyDescent="0.3">
      <c r="A566" s="89" t="str">
        <f t="shared" si="129"/>
        <v>0_546</v>
      </c>
      <c r="B566" s="78">
        <f t="shared" si="130"/>
        <v>0</v>
      </c>
      <c r="C566" s="78">
        <f>IF(EA_Tabelle!$B530="","",COUNTIF($B$20:B565,EA_Tabelle!$B530)+1)</f>
        <v>546</v>
      </c>
      <c r="D566" s="77">
        <f t="shared" si="131"/>
        <v>0</v>
      </c>
      <c r="E566" s="77" t="e">
        <f>INDEX(Lieferanten[L_ID],MATCH(EA_Tabelle!$M566,Lieferanten[Lieferantenbezeichnung],0))</f>
        <v>#N/A</v>
      </c>
      <c r="F566" s="79">
        <f t="shared" si="132"/>
        <v>0</v>
      </c>
      <c r="G566" s="79" t="str">
        <f>IF(EA_Tabelle!$L566="","",(INDEX(BT[Ressort],MATCH(EA_Tabelle!$L566,BT[Bedarfsträger],0))))</f>
        <v/>
      </c>
      <c r="H566" s="80" t="str">
        <f>IF(EA_Tabelle!$L566="","",(INDEX(BT[BT_ID],MATCH(EA_Tabelle!$L566,BT[Bedarfsträger],0))))</f>
        <v/>
      </c>
      <c r="I566" s="82">
        <f t="shared" si="133"/>
        <v>0</v>
      </c>
      <c r="J566" s="82">
        <f t="shared" si="134"/>
        <v>0</v>
      </c>
      <c r="K566" s="83">
        <f t="shared" si="135"/>
        <v>0</v>
      </c>
      <c r="L566" s="44"/>
      <c r="M566" s="46"/>
      <c r="N566" s="208"/>
      <c r="O566" s="44"/>
      <c r="P566" s="43"/>
      <c r="Q566" s="206"/>
      <c r="R566" s="44"/>
      <c r="S566" s="90"/>
      <c r="T566" s="46"/>
      <c r="U566" s="210"/>
      <c r="V566" s="43"/>
      <c r="W566" s="186">
        <f>IFERROR(U566*INDEX(Preisstufen[Netto],MATCH(EA_Tabelle!T566,Preisstufen[Preisstufe],0)),0)</f>
        <v>0</v>
      </c>
      <c r="X566" s="186">
        <f t="shared" ref="X566:X629" si="144">W566*(1+AD566)</f>
        <v>0</v>
      </c>
      <c r="Y566" s="47"/>
      <c r="Z566" s="211"/>
      <c r="AA566" s="212"/>
      <c r="AB566" s="193">
        <f t="shared" si="136"/>
        <v>0</v>
      </c>
      <c r="AC566" s="211">
        <f t="shared" si="137"/>
        <v>0</v>
      </c>
      <c r="AD566" s="88">
        <v>0.19</v>
      </c>
      <c r="AE566" s="195">
        <f t="shared" si="140"/>
        <v>0</v>
      </c>
      <c r="AF566" s="211">
        <f t="shared" si="141"/>
        <v>0</v>
      </c>
      <c r="AG566" s="50"/>
      <c r="AH566" s="43"/>
      <c r="AI566" s="46"/>
      <c r="AJ566" s="43"/>
      <c r="AK566" s="43"/>
      <c r="AL566" s="46"/>
      <c r="AM566" s="47"/>
      <c r="AN566" s="76">
        <f t="shared" si="138"/>
        <v>0</v>
      </c>
      <c r="AO566" s="76">
        <f t="shared" si="142"/>
        <v>0</v>
      </c>
      <c r="AP566" s="214"/>
      <c r="AQ566" s="76">
        <f t="shared" si="139"/>
        <v>0</v>
      </c>
      <c r="AR566" s="91">
        <f t="shared" si="143"/>
        <v>0</v>
      </c>
      <c r="AS566" s="184">
        <f>IF(EA_Tabelle!$AI566="Ja",EA_Tabelle!$AM566,IF(EA_Tabelle!$Y566&lt;&gt;"",EA_Tabelle!$Y566,EA_Tabelle!$U566))</f>
        <v>0</v>
      </c>
      <c r="AT566" s="76">
        <f>IF(EA_Tabelle!$AI566="Ja",EA_Tabelle!$AN566,IF(EA_Tabelle!$AC566&lt;&gt;0,EA_Tabelle!$AC566,EA_Tabelle!$W566))</f>
        <v>0</v>
      </c>
      <c r="AU566" s="91">
        <f>IF(EA_Tabelle!$AI566="Ja",EA_Tabelle!$AO566,IF(EA_Tabelle!$AF566&lt;&gt;0,EA_Tabelle!$AF566,EA_Tabelle!$X566))</f>
        <v>0</v>
      </c>
    </row>
    <row r="567" spans="1:47" s="81" customFormat="1" ht="25" customHeight="1" x14ac:dyDescent="0.3">
      <c r="A567" s="89" t="str">
        <f t="shared" si="129"/>
        <v>0_547</v>
      </c>
      <c r="B567" s="78">
        <f t="shared" si="130"/>
        <v>0</v>
      </c>
      <c r="C567" s="78">
        <f>IF(EA_Tabelle!$B390="","",COUNTIF($B$20:B566,EA_Tabelle!$B390)+1)</f>
        <v>547</v>
      </c>
      <c r="D567" s="77">
        <f t="shared" si="131"/>
        <v>0</v>
      </c>
      <c r="E567" s="77" t="e">
        <f>INDEX(Lieferanten[L_ID],MATCH(EA_Tabelle!$M567,Lieferanten[Lieferantenbezeichnung],0))</f>
        <v>#N/A</v>
      </c>
      <c r="F567" s="79">
        <f t="shared" si="132"/>
        <v>0</v>
      </c>
      <c r="G567" s="79" t="str">
        <f>IF(EA_Tabelle!$L567="","",(INDEX(BT[Ressort],MATCH(EA_Tabelle!$L567,BT[Bedarfsträger],0))))</f>
        <v/>
      </c>
      <c r="H567" s="80" t="str">
        <f>IF(EA_Tabelle!$L567="","",(INDEX(BT[BT_ID],MATCH(EA_Tabelle!$L567,BT[Bedarfsträger],0))))</f>
        <v/>
      </c>
      <c r="I567" s="82">
        <f t="shared" si="133"/>
        <v>0</v>
      </c>
      <c r="J567" s="82">
        <f t="shared" si="134"/>
        <v>0</v>
      </c>
      <c r="K567" s="83">
        <f t="shared" si="135"/>
        <v>0</v>
      </c>
      <c r="L567" s="44"/>
      <c r="M567" s="46"/>
      <c r="N567" s="208"/>
      <c r="O567" s="44"/>
      <c r="P567" s="43"/>
      <c r="Q567" s="206"/>
      <c r="R567" s="44"/>
      <c r="S567" s="90"/>
      <c r="T567" s="46"/>
      <c r="U567" s="210"/>
      <c r="V567" s="43"/>
      <c r="W567" s="186">
        <f>IFERROR(U567*INDEX(Preisstufen[Netto],MATCH(EA_Tabelle!T567,Preisstufen[Preisstufe],0)),0)</f>
        <v>0</v>
      </c>
      <c r="X567" s="186">
        <f t="shared" si="144"/>
        <v>0</v>
      </c>
      <c r="Y567" s="47"/>
      <c r="Z567" s="211"/>
      <c r="AA567" s="212"/>
      <c r="AB567" s="193">
        <f t="shared" si="136"/>
        <v>0</v>
      </c>
      <c r="AC567" s="211">
        <f t="shared" si="137"/>
        <v>0</v>
      </c>
      <c r="AD567" s="88">
        <v>0.19</v>
      </c>
      <c r="AE567" s="195">
        <f t="shared" si="140"/>
        <v>0</v>
      </c>
      <c r="AF567" s="211">
        <f t="shared" si="141"/>
        <v>0</v>
      </c>
      <c r="AG567" s="50"/>
      <c r="AH567" s="43"/>
      <c r="AI567" s="46"/>
      <c r="AJ567" s="43"/>
      <c r="AK567" s="43"/>
      <c r="AL567" s="46"/>
      <c r="AM567" s="47"/>
      <c r="AN567" s="76">
        <f t="shared" si="138"/>
        <v>0</v>
      </c>
      <c r="AO567" s="76">
        <f t="shared" si="142"/>
        <v>0</v>
      </c>
      <c r="AP567" s="214"/>
      <c r="AQ567" s="76">
        <f t="shared" si="139"/>
        <v>0</v>
      </c>
      <c r="AR567" s="91">
        <f t="shared" si="143"/>
        <v>0</v>
      </c>
      <c r="AS567" s="184">
        <f>IF(EA_Tabelle!$AI567="Ja",EA_Tabelle!$AM567,IF(EA_Tabelle!$Y567&lt;&gt;"",EA_Tabelle!$Y567,EA_Tabelle!$U567))</f>
        <v>0</v>
      </c>
      <c r="AT567" s="76">
        <f>IF(EA_Tabelle!$AI567="Ja",EA_Tabelle!$AN567,IF(EA_Tabelle!$AC567&lt;&gt;0,EA_Tabelle!$AC567,EA_Tabelle!$W567))</f>
        <v>0</v>
      </c>
      <c r="AU567" s="91">
        <f>IF(EA_Tabelle!$AI567="Ja",EA_Tabelle!$AO567,IF(EA_Tabelle!$AF567&lt;&gt;0,EA_Tabelle!$AF567,EA_Tabelle!$X567))</f>
        <v>0</v>
      </c>
    </row>
    <row r="568" spans="1:47" s="81" customFormat="1" ht="25" customHeight="1" x14ac:dyDescent="0.3">
      <c r="A568" s="89" t="str">
        <f t="shared" si="129"/>
        <v>0_548</v>
      </c>
      <c r="B568" s="78">
        <f t="shared" si="130"/>
        <v>0</v>
      </c>
      <c r="C568" s="78">
        <f>IF(EA_Tabelle!$B341="","",COUNTIF($B$20:B567,EA_Tabelle!$B341)+1)</f>
        <v>548</v>
      </c>
      <c r="D568" s="77">
        <f t="shared" si="131"/>
        <v>0</v>
      </c>
      <c r="E568" s="77" t="e">
        <f>INDEX(Lieferanten[L_ID],MATCH(EA_Tabelle!$M568,Lieferanten[Lieferantenbezeichnung],0))</f>
        <v>#N/A</v>
      </c>
      <c r="F568" s="79">
        <f t="shared" si="132"/>
        <v>0</v>
      </c>
      <c r="G568" s="79" t="str">
        <f>IF(EA_Tabelle!$L568="","",(INDEX(BT[Ressort],MATCH(EA_Tabelle!$L568,BT[Bedarfsträger],0))))</f>
        <v/>
      </c>
      <c r="H568" s="80" t="str">
        <f>IF(EA_Tabelle!$L568="","",(INDEX(BT[BT_ID],MATCH(EA_Tabelle!$L568,BT[Bedarfsträger],0))))</f>
        <v/>
      </c>
      <c r="I568" s="82">
        <f t="shared" si="133"/>
        <v>0</v>
      </c>
      <c r="J568" s="82">
        <f t="shared" si="134"/>
        <v>0</v>
      </c>
      <c r="K568" s="83">
        <f t="shared" si="135"/>
        <v>0</v>
      </c>
      <c r="L568" s="44"/>
      <c r="M568" s="46"/>
      <c r="N568" s="208"/>
      <c r="O568" s="44"/>
      <c r="P568" s="43"/>
      <c r="Q568" s="206"/>
      <c r="R568" s="44"/>
      <c r="S568" s="90"/>
      <c r="T568" s="46"/>
      <c r="U568" s="210"/>
      <c r="V568" s="43"/>
      <c r="W568" s="186">
        <f>IFERROR(U568*INDEX(Preisstufen[Netto],MATCH(EA_Tabelle!T568,Preisstufen[Preisstufe],0)),0)</f>
        <v>0</v>
      </c>
      <c r="X568" s="186">
        <f t="shared" si="144"/>
        <v>0</v>
      </c>
      <c r="Y568" s="47"/>
      <c r="Z568" s="211"/>
      <c r="AA568" s="212"/>
      <c r="AB568" s="193">
        <f t="shared" si="136"/>
        <v>0</v>
      </c>
      <c r="AC568" s="211">
        <f t="shared" si="137"/>
        <v>0</v>
      </c>
      <c r="AD568" s="88">
        <v>0.19</v>
      </c>
      <c r="AE568" s="195">
        <f t="shared" si="140"/>
        <v>0</v>
      </c>
      <c r="AF568" s="211">
        <f t="shared" si="141"/>
        <v>0</v>
      </c>
      <c r="AG568" s="50"/>
      <c r="AH568" s="43"/>
      <c r="AI568" s="46"/>
      <c r="AJ568" s="43"/>
      <c r="AK568" s="43"/>
      <c r="AL568" s="46"/>
      <c r="AM568" s="47"/>
      <c r="AN568" s="76">
        <f t="shared" si="138"/>
        <v>0</v>
      </c>
      <c r="AO568" s="76">
        <f t="shared" si="142"/>
        <v>0</v>
      </c>
      <c r="AP568" s="214"/>
      <c r="AQ568" s="76">
        <f t="shared" si="139"/>
        <v>0</v>
      </c>
      <c r="AR568" s="91">
        <f t="shared" si="143"/>
        <v>0</v>
      </c>
      <c r="AS568" s="184">
        <f>IF(EA_Tabelle!$AI568="Ja",EA_Tabelle!$AM568,IF(EA_Tabelle!$Y568&lt;&gt;"",EA_Tabelle!$Y568,EA_Tabelle!$U568))</f>
        <v>0</v>
      </c>
      <c r="AT568" s="76">
        <f>IF(EA_Tabelle!$AI568="Ja",EA_Tabelle!$AN568,IF(EA_Tabelle!$AC568&lt;&gt;0,EA_Tabelle!$AC568,EA_Tabelle!$W568))</f>
        <v>0</v>
      </c>
      <c r="AU568" s="91">
        <f>IF(EA_Tabelle!$AI568="Ja",EA_Tabelle!$AO568,IF(EA_Tabelle!$AF568&lt;&gt;0,EA_Tabelle!$AF568,EA_Tabelle!$X568))</f>
        <v>0</v>
      </c>
    </row>
    <row r="569" spans="1:47" s="81" customFormat="1" ht="25" customHeight="1" x14ac:dyDescent="0.3">
      <c r="A569" s="89" t="str">
        <f t="shared" si="129"/>
        <v>0_549</v>
      </c>
      <c r="B569" s="78">
        <f t="shared" si="130"/>
        <v>0</v>
      </c>
      <c r="C569" s="78">
        <f>IF(EA_Tabelle!$B406="","",COUNTIF($B$20:B568,EA_Tabelle!$B406)+1)</f>
        <v>549</v>
      </c>
      <c r="D569" s="77">
        <f t="shared" si="131"/>
        <v>0</v>
      </c>
      <c r="E569" s="77" t="e">
        <f>INDEX(Lieferanten[L_ID],MATCH(EA_Tabelle!$M569,Lieferanten[Lieferantenbezeichnung],0))</f>
        <v>#N/A</v>
      </c>
      <c r="F569" s="79">
        <f t="shared" si="132"/>
        <v>0</v>
      </c>
      <c r="G569" s="79" t="str">
        <f>IF(EA_Tabelle!$L569="","",(INDEX(BT[Ressort],MATCH(EA_Tabelle!$L569,BT[Bedarfsträger],0))))</f>
        <v/>
      </c>
      <c r="H569" s="80" t="str">
        <f>IF(EA_Tabelle!$L569="","",(INDEX(BT[BT_ID],MATCH(EA_Tabelle!$L569,BT[Bedarfsträger],0))))</f>
        <v/>
      </c>
      <c r="I569" s="82">
        <f t="shared" si="133"/>
        <v>0</v>
      </c>
      <c r="J569" s="82">
        <f t="shared" si="134"/>
        <v>0</v>
      </c>
      <c r="K569" s="83">
        <f t="shared" si="135"/>
        <v>0</v>
      </c>
      <c r="L569" s="44"/>
      <c r="M569" s="46"/>
      <c r="N569" s="208"/>
      <c r="O569" s="44"/>
      <c r="P569" s="43"/>
      <c r="Q569" s="206"/>
      <c r="R569" s="44"/>
      <c r="S569" s="90"/>
      <c r="T569" s="46"/>
      <c r="U569" s="210"/>
      <c r="V569" s="43"/>
      <c r="W569" s="186">
        <f>IFERROR(U569*INDEX(Preisstufen[Netto],MATCH(EA_Tabelle!T569,Preisstufen[Preisstufe],0)),0)</f>
        <v>0</v>
      </c>
      <c r="X569" s="186">
        <f t="shared" si="144"/>
        <v>0</v>
      </c>
      <c r="Y569" s="47"/>
      <c r="Z569" s="211"/>
      <c r="AA569" s="212"/>
      <c r="AB569" s="193">
        <f t="shared" si="136"/>
        <v>0</v>
      </c>
      <c r="AC569" s="211">
        <f t="shared" si="137"/>
        <v>0</v>
      </c>
      <c r="AD569" s="88">
        <v>0.19</v>
      </c>
      <c r="AE569" s="195">
        <f t="shared" si="140"/>
        <v>0</v>
      </c>
      <c r="AF569" s="211">
        <f t="shared" si="141"/>
        <v>0</v>
      </c>
      <c r="AG569" s="50"/>
      <c r="AH569" s="43"/>
      <c r="AI569" s="46"/>
      <c r="AJ569" s="43"/>
      <c r="AK569" s="43"/>
      <c r="AL569" s="46"/>
      <c r="AM569" s="47"/>
      <c r="AN569" s="76">
        <f t="shared" si="138"/>
        <v>0</v>
      </c>
      <c r="AO569" s="76">
        <f t="shared" si="142"/>
        <v>0</v>
      </c>
      <c r="AP569" s="214"/>
      <c r="AQ569" s="76">
        <f t="shared" si="139"/>
        <v>0</v>
      </c>
      <c r="AR569" s="91">
        <f t="shared" si="143"/>
        <v>0</v>
      </c>
      <c r="AS569" s="184">
        <f>IF(EA_Tabelle!$AI569="Ja",EA_Tabelle!$AM569,IF(EA_Tabelle!$Y569&lt;&gt;"",EA_Tabelle!$Y569,EA_Tabelle!$U569))</f>
        <v>0</v>
      </c>
      <c r="AT569" s="76">
        <f>IF(EA_Tabelle!$AI569="Ja",EA_Tabelle!$AN569,IF(EA_Tabelle!$AC569&lt;&gt;0,EA_Tabelle!$AC569,EA_Tabelle!$W569))</f>
        <v>0</v>
      </c>
      <c r="AU569" s="91">
        <f>IF(EA_Tabelle!$AI569="Ja",EA_Tabelle!$AO569,IF(EA_Tabelle!$AF569&lt;&gt;0,EA_Tabelle!$AF569,EA_Tabelle!$X569))</f>
        <v>0</v>
      </c>
    </row>
    <row r="570" spans="1:47" s="81" customFormat="1" ht="25" customHeight="1" x14ac:dyDescent="0.3">
      <c r="A570" s="89" t="str">
        <f t="shared" si="129"/>
        <v>0_550</v>
      </c>
      <c r="B570" s="78">
        <f t="shared" si="130"/>
        <v>0</v>
      </c>
      <c r="C570" s="78">
        <f>IF(EA_Tabelle!$B360="","",COUNTIF($B$20:B569,EA_Tabelle!$B360)+1)</f>
        <v>550</v>
      </c>
      <c r="D570" s="77">
        <f t="shared" si="131"/>
        <v>0</v>
      </c>
      <c r="E570" s="77" t="e">
        <f>INDEX(Lieferanten[L_ID],MATCH(EA_Tabelle!$M570,Lieferanten[Lieferantenbezeichnung],0))</f>
        <v>#N/A</v>
      </c>
      <c r="F570" s="79">
        <f t="shared" si="132"/>
        <v>0</v>
      </c>
      <c r="G570" s="79" t="str">
        <f>IF(EA_Tabelle!$L570="","",(INDEX(BT[Ressort],MATCH(EA_Tabelle!$L570,BT[Bedarfsträger],0))))</f>
        <v/>
      </c>
      <c r="H570" s="80" t="str">
        <f>IF(EA_Tabelle!$L570="","",(INDEX(BT[BT_ID],MATCH(EA_Tabelle!$L570,BT[Bedarfsträger],0))))</f>
        <v/>
      </c>
      <c r="I570" s="82">
        <f t="shared" si="133"/>
        <v>0</v>
      </c>
      <c r="J570" s="82">
        <f t="shared" si="134"/>
        <v>0</v>
      </c>
      <c r="K570" s="83">
        <f t="shared" si="135"/>
        <v>0</v>
      </c>
      <c r="L570" s="44"/>
      <c r="M570" s="46"/>
      <c r="N570" s="208"/>
      <c r="O570" s="44"/>
      <c r="P570" s="43"/>
      <c r="Q570" s="206"/>
      <c r="R570" s="44"/>
      <c r="S570" s="90"/>
      <c r="T570" s="46"/>
      <c r="U570" s="210"/>
      <c r="V570" s="43"/>
      <c r="W570" s="186">
        <f>IFERROR(U570*INDEX(Preisstufen[Netto],MATCH(EA_Tabelle!T570,Preisstufen[Preisstufe],0)),0)</f>
        <v>0</v>
      </c>
      <c r="X570" s="186">
        <f t="shared" si="144"/>
        <v>0</v>
      </c>
      <c r="Y570" s="47"/>
      <c r="Z570" s="211"/>
      <c r="AA570" s="212"/>
      <c r="AB570" s="193">
        <f t="shared" si="136"/>
        <v>0</v>
      </c>
      <c r="AC570" s="211">
        <f t="shared" si="137"/>
        <v>0</v>
      </c>
      <c r="AD570" s="88">
        <v>0.19</v>
      </c>
      <c r="AE570" s="195">
        <f t="shared" si="140"/>
        <v>0</v>
      </c>
      <c r="AF570" s="211">
        <f t="shared" si="141"/>
        <v>0</v>
      </c>
      <c r="AG570" s="50"/>
      <c r="AH570" s="43"/>
      <c r="AI570" s="46"/>
      <c r="AJ570" s="43"/>
      <c r="AK570" s="43"/>
      <c r="AL570" s="46"/>
      <c r="AM570" s="47"/>
      <c r="AN570" s="76">
        <f t="shared" si="138"/>
        <v>0</v>
      </c>
      <c r="AO570" s="76">
        <f t="shared" si="142"/>
        <v>0</v>
      </c>
      <c r="AP570" s="214"/>
      <c r="AQ570" s="76">
        <f t="shared" si="139"/>
        <v>0</v>
      </c>
      <c r="AR570" s="91">
        <f t="shared" si="143"/>
        <v>0</v>
      </c>
      <c r="AS570" s="184">
        <f>IF(EA_Tabelle!$AI570="Ja",EA_Tabelle!$AM570,IF(EA_Tabelle!$Y570&lt;&gt;"",EA_Tabelle!$Y570,EA_Tabelle!$U570))</f>
        <v>0</v>
      </c>
      <c r="AT570" s="76">
        <f>IF(EA_Tabelle!$AI570="Ja",EA_Tabelle!$AN570,IF(EA_Tabelle!$AC570&lt;&gt;0,EA_Tabelle!$AC570,EA_Tabelle!$W570))</f>
        <v>0</v>
      </c>
      <c r="AU570" s="91">
        <f>IF(EA_Tabelle!$AI570="Ja",EA_Tabelle!$AO570,IF(EA_Tabelle!$AF570&lt;&gt;0,EA_Tabelle!$AF570,EA_Tabelle!$X570))</f>
        <v>0</v>
      </c>
    </row>
    <row r="571" spans="1:47" s="81" customFormat="1" ht="25" customHeight="1" x14ac:dyDescent="0.3">
      <c r="A571" s="89" t="str">
        <f t="shared" si="129"/>
        <v>0_551</v>
      </c>
      <c r="B571" s="78">
        <f t="shared" si="130"/>
        <v>0</v>
      </c>
      <c r="C571" s="78">
        <f>IF(EA_Tabelle!$B40="","",COUNTIF($B$20:B570,EA_Tabelle!$B40)+1)</f>
        <v>551</v>
      </c>
      <c r="D571" s="77">
        <f t="shared" si="131"/>
        <v>0</v>
      </c>
      <c r="E571" s="77" t="e">
        <f>INDEX(Lieferanten[L_ID],MATCH(EA_Tabelle!$M571,Lieferanten[Lieferantenbezeichnung],0))</f>
        <v>#N/A</v>
      </c>
      <c r="F571" s="79">
        <f t="shared" si="132"/>
        <v>0</v>
      </c>
      <c r="G571" s="79" t="str">
        <f>IF(EA_Tabelle!$L571="","",(INDEX(BT[Ressort],MATCH(EA_Tabelle!$L571,BT[Bedarfsträger],0))))</f>
        <v/>
      </c>
      <c r="H571" s="80" t="str">
        <f>IF(EA_Tabelle!$L571="","",(INDEX(BT[BT_ID],MATCH(EA_Tabelle!$L571,BT[Bedarfsträger],0))))</f>
        <v/>
      </c>
      <c r="I571" s="82">
        <f t="shared" si="133"/>
        <v>0</v>
      </c>
      <c r="J571" s="82">
        <f t="shared" si="134"/>
        <v>0</v>
      </c>
      <c r="K571" s="83">
        <f t="shared" si="135"/>
        <v>0</v>
      </c>
      <c r="L571" s="44"/>
      <c r="M571" s="46"/>
      <c r="N571" s="208"/>
      <c r="O571" s="44"/>
      <c r="P571" s="43"/>
      <c r="Q571" s="206"/>
      <c r="R571" s="44"/>
      <c r="S571" s="90"/>
      <c r="T571" s="46"/>
      <c r="U571" s="210"/>
      <c r="V571" s="43"/>
      <c r="W571" s="186">
        <f>IFERROR(U571*INDEX(Preisstufen[Netto],MATCH(EA_Tabelle!T571,Preisstufen[Preisstufe],0)),0)</f>
        <v>0</v>
      </c>
      <c r="X571" s="186">
        <f t="shared" si="144"/>
        <v>0</v>
      </c>
      <c r="Y571" s="47"/>
      <c r="Z571" s="211"/>
      <c r="AA571" s="212"/>
      <c r="AB571" s="193">
        <f t="shared" si="136"/>
        <v>0</v>
      </c>
      <c r="AC571" s="211">
        <f t="shared" si="137"/>
        <v>0</v>
      </c>
      <c r="AD571" s="88">
        <v>0.19</v>
      </c>
      <c r="AE571" s="195">
        <f t="shared" si="140"/>
        <v>0</v>
      </c>
      <c r="AF571" s="211">
        <f t="shared" si="141"/>
        <v>0</v>
      </c>
      <c r="AG571" s="50"/>
      <c r="AH571" s="43"/>
      <c r="AI571" s="46"/>
      <c r="AJ571" s="43"/>
      <c r="AK571" s="43"/>
      <c r="AL571" s="46"/>
      <c r="AM571" s="47"/>
      <c r="AN571" s="76">
        <f t="shared" si="138"/>
        <v>0</v>
      </c>
      <c r="AO571" s="76">
        <f t="shared" si="142"/>
        <v>0</v>
      </c>
      <c r="AP571" s="214"/>
      <c r="AQ571" s="76">
        <f t="shared" si="139"/>
        <v>0</v>
      </c>
      <c r="AR571" s="91">
        <f t="shared" si="143"/>
        <v>0</v>
      </c>
      <c r="AS571" s="184">
        <f>IF(EA_Tabelle!$AI571="Ja",EA_Tabelle!$AM571,IF(EA_Tabelle!$Y571&lt;&gt;"",EA_Tabelle!$Y571,EA_Tabelle!$U571))</f>
        <v>0</v>
      </c>
      <c r="AT571" s="76">
        <f>IF(EA_Tabelle!$AI571="Ja",EA_Tabelle!$AN571,IF(EA_Tabelle!$AC571&lt;&gt;0,EA_Tabelle!$AC571,EA_Tabelle!$W571))</f>
        <v>0</v>
      </c>
      <c r="AU571" s="91">
        <f>IF(EA_Tabelle!$AI571="Ja",EA_Tabelle!$AO571,IF(EA_Tabelle!$AF571&lt;&gt;0,EA_Tabelle!$AF571,EA_Tabelle!$X571))</f>
        <v>0</v>
      </c>
    </row>
    <row r="572" spans="1:47" s="81" customFormat="1" ht="25" customHeight="1" x14ac:dyDescent="0.3">
      <c r="A572" s="89" t="str">
        <f t="shared" si="129"/>
        <v>0_552</v>
      </c>
      <c r="B572" s="78">
        <f t="shared" si="130"/>
        <v>0</v>
      </c>
      <c r="C572" s="78">
        <f>IF(EA_Tabelle!$B613="","",COUNTIF($B$20:B571,EA_Tabelle!$B613)+1)</f>
        <v>552</v>
      </c>
      <c r="D572" s="77">
        <f t="shared" si="131"/>
        <v>0</v>
      </c>
      <c r="E572" s="77" t="e">
        <f>INDEX(Lieferanten[L_ID],MATCH(EA_Tabelle!$M572,Lieferanten[Lieferantenbezeichnung],0))</f>
        <v>#N/A</v>
      </c>
      <c r="F572" s="79">
        <f t="shared" si="132"/>
        <v>0</v>
      </c>
      <c r="G572" s="79" t="str">
        <f>IF(EA_Tabelle!$L572="","",(INDEX(BT[Ressort],MATCH(EA_Tabelle!$L572,BT[Bedarfsträger],0))))</f>
        <v/>
      </c>
      <c r="H572" s="80" t="str">
        <f>IF(EA_Tabelle!$L572="","",(INDEX(BT[BT_ID],MATCH(EA_Tabelle!$L572,BT[Bedarfsträger],0))))</f>
        <v/>
      </c>
      <c r="I572" s="82">
        <f t="shared" si="133"/>
        <v>0</v>
      </c>
      <c r="J572" s="82">
        <f t="shared" si="134"/>
        <v>0</v>
      </c>
      <c r="K572" s="83">
        <f t="shared" si="135"/>
        <v>0</v>
      </c>
      <c r="L572" s="44"/>
      <c r="M572" s="46"/>
      <c r="N572" s="208"/>
      <c r="O572" s="44"/>
      <c r="P572" s="43"/>
      <c r="Q572" s="206"/>
      <c r="R572" s="44"/>
      <c r="S572" s="90"/>
      <c r="T572" s="46"/>
      <c r="U572" s="210"/>
      <c r="V572" s="43"/>
      <c r="W572" s="186">
        <f>IFERROR(U572*INDEX(Preisstufen[Netto],MATCH(EA_Tabelle!T572,Preisstufen[Preisstufe],0)),0)</f>
        <v>0</v>
      </c>
      <c r="X572" s="186">
        <f t="shared" si="144"/>
        <v>0</v>
      </c>
      <c r="Y572" s="47"/>
      <c r="Z572" s="211"/>
      <c r="AA572" s="212"/>
      <c r="AB572" s="193">
        <f t="shared" si="136"/>
        <v>0</v>
      </c>
      <c r="AC572" s="211">
        <f t="shared" si="137"/>
        <v>0</v>
      </c>
      <c r="AD572" s="88">
        <v>0.19</v>
      </c>
      <c r="AE572" s="195">
        <f t="shared" si="140"/>
        <v>0</v>
      </c>
      <c r="AF572" s="211">
        <f t="shared" si="141"/>
        <v>0</v>
      </c>
      <c r="AG572" s="50"/>
      <c r="AH572" s="43"/>
      <c r="AI572" s="46"/>
      <c r="AJ572" s="43"/>
      <c r="AK572" s="43"/>
      <c r="AL572" s="46"/>
      <c r="AM572" s="47"/>
      <c r="AN572" s="76">
        <f t="shared" si="138"/>
        <v>0</v>
      </c>
      <c r="AO572" s="76">
        <f t="shared" si="142"/>
        <v>0</v>
      </c>
      <c r="AP572" s="214"/>
      <c r="AQ572" s="76">
        <f t="shared" si="139"/>
        <v>0</v>
      </c>
      <c r="AR572" s="91">
        <f t="shared" si="143"/>
        <v>0</v>
      </c>
      <c r="AS572" s="184">
        <f>IF(EA_Tabelle!$AI572="Ja",EA_Tabelle!$AM572,IF(EA_Tabelle!$Y572&lt;&gt;"",EA_Tabelle!$Y572,EA_Tabelle!$U572))</f>
        <v>0</v>
      </c>
      <c r="AT572" s="76">
        <f>IF(EA_Tabelle!$AI572="Ja",EA_Tabelle!$AN572,IF(EA_Tabelle!$AC572&lt;&gt;0,EA_Tabelle!$AC572,EA_Tabelle!$W572))</f>
        <v>0</v>
      </c>
      <c r="AU572" s="91">
        <f>IF(EA_Tabelle!$AI572="Ja",EA_Tabelle!$AO572,IF(EA_Tabelle!$AF572&lt;&gt;0,EA_Tabelle!$AF572,EA_Tabelle!$X572))</f>
        <v>0</v>
      </c>
    </row>
    <row r="573" spans="1:47" s="81" customFormat="1" ht="25" customHeight="1" x14ac:dyDescent="0.3">
      <c r="A573" s="89" t="str">
        <f t="shared" si="129"/>
        <v>0_553</v>
      </c>
      <c r="B573" s="78">
        <f t="shared" si="130"/>
        <v>0</v>
      </c>
      <c r="C573" s="78">
        <f>IF(EA_Tabelle!$B509="","",COUNTIF($B$20:B572,EA_Tabelle!$B509)+1)</f>
        <v>553</v>
      </c>
      <c r="D573" s="77">
        <f t="shared" si="131"/>
        <v>0</v>
      </c>
      <c r="E573" s="77" t="e">
        <f>INDEX(Lieferanten[L_ID],MATCH(EA_Tabelle!$M573,Lieferanten[Lieferantenbezeichnung],0))</f>
        <v>#N/A</v>
      </c>
      <c r="F573" s="79">
        <f t="shared" si="132"/>
        <v>0</v>
      </c>
      <c r="G573" s="79" t="str">
        <f>IF(EA_Tabelle!$L573="","",(INDEX(BT[Ressort],MATCH(EA_Tabelle!$L573,BT[Bedarfsträger],0))))</f>
        <v/>
      </c>
      <c r="H573" s="80" t="str">
        <f>IF(EA_Tabelle!$L573="","",(INDEX(BT[BT_ID],MATCH(EA_Tabelle!$L573,BT[Bedarfsträger],0))))</f>
        <v/>
      </c>
      <c r="I573" s="82">
        <f t="shared" si="133"/>
        <v>0</v>
      </c>
      <c r="J573" s="82">
        <f t="shared" si="134"/>
        <v>0</v>
      </c>
      <c r="K573" s="83">
        <f t="shared" si="135"/>
        <v>0</v>
      </c>
      <c r="L573" s="44"/>
      <c r="M573" s="46"/>
      <c r="N573" s="208"/>
      <c r="O573" s="44"/>
      <c r="P573" s="43"/>
      <c r="Q573" s="206"/>
      <c r="R573" s="44"/>
      <c r="S573" s="90"/>
      <c r="T573" s="46"/>
      <c r="U573" s="210"/>
      <c r="V573" s="43"/>
      <c r="W573" s="186">
        <f>IFERROR(U573*INDEX(Preisstufen[Netto],MATCH(EA_Tabelle!T573,Preisstufen[Preisstufe],0)),0)</f>
        <v>0</v>
      </c>
      <c r="X573" s="186">
        <f t="shared" si="144"/>
        <v>0</v>
      </c>
      <c r="Y573" s="47"/>
      <c r="Z573" s="211"/>
      <c r="AA573" s="212"/>
      <c r="AB573" s="193">
        <f t="shared" si="136"/>
        <v>0</v>
      </c>
      <c r="AC573" s="211">
        <f t="shared" si="137"/>
        <v>0</v>
      </c>
      <c r="AD573" s="88">
        <v>0.19</v>
      </c>
      <c r="AE573" s="195">
        <f t="shared" si="140"/>
        <v>0</v>
      </c>
      <c r="AF573" s="211">
        <f t="shared" si="141"/>
        <v>0</v>
      </c>
      <c r="AG573" s="50"/>
      <c r="AH573" s="43"/>
      <c r="AI573" s="46"/>
      <c r="AJ573" s="43"/>
      <c r="AK573" s="43"/>
      <c r="AL573" s="46"/>
      <c r="AM573" s="47"/>
      <c r="AN573" s="76">
        <f t="shared" si="138"/>
        <v>0</v>
      </c>
      <c r="AO573" s="76">
        <f t="shared" si="142"/>
        <v>0</v>
      </c>
      <c r="AP573" s="214"/>
      <c r="AQ573" s="76">
        <f t="shared" si="139"/>
        <v>0</v>
      </c>
      <c r="AR573" s="91">
        <f t="shared" si="143"/>
        <v>0</v>
      </c>
      <c r="AS573" s="184">
        <f>IF(EA_Tabelle!$AI573="Ja",EA_Tabelle!$AM573,IF(EA_Tabelle!$Y573&lt;&gt;"",EA_Tabelle!$Y573,EA_Tabelle!$U573))</f>
        <v>0</v>
      </c>
      <c r="AT573" s="76">
        <f>IF(EA_Tabelle!$AI573="Ja",EA_Tabelle!$AN573,IF(EA_Tabelle!$AC573&lt;&gt;0,EA_Tabelle!$AC573,EA_Tabelle!$W573))</f>
        <v>0</v>
      </c>
      <c r="AU573" s="91">
        <f>IF(EA_Tabelle!$AI573="Ja",EA_Tabelle!$AO573,IF(EA_Tabelle!$AF573&lt;&gt;0,EA_Tabelle!$AF573,EA_Tabelle!$X573))</f>
        <v>0</v>
      </c>
    </row>
    <row r="574" spans="1:47" s="81" customFormat="1" ht="25" customHeight="1" x14ac:dyDescent="0.3">
      <c r="A574" s="89" t="str">
        <f t="shared" si="129"/>
        <v>0_554</v>
      </c>
      <c r="B574" s="78">
        <f t="shared" si="130"/>
        <v>0</v>
      </c>
      <c r="C574" s="78">
        <f>IF(EA_Tabelle!$B431="","",COUNTIF($B$20:B573,EA_Tabelle!$B431)+1)</f>
        <v>554</v>
      </c>
      <c r="D574" s="77">
        <f t="shared" si="131"/>
        <v>0</v>
      </c>
      <c r="E574" s="77" t="e">
        <f>INDEX(Lieferanten[L_ID],MATCH(EA_Tabelle!$M574,Lieferanten[Lieferantenbezeichnung],0))</f>
        <v>#N/A</v>
      </c>
      <c r="F574" s="79">
        <f t="shared" si="132"/>
        <v>0</v>
      </c>
      <c r="G574" s="79" t="str">
        <f>IF(EA_Tabelle!$L574="","",(INDEX(BT[Ressort],MATCH(EA_Tabelle!$L574,BT[Bedarfsträger],0))))</f>
        <v/>
      </c>
      <c r="H574" s="80" t="str">
        <f>IF(EA_Tabelle!$L574="","",(INDEX(BT[BT_ID],MATCH(EA_Tabelle!$L574,BT[Bedarfsträger],0))))</f>
        <v/>
      </c>
      <c r="I574" s="82">
        <f t="shared" si="133"/>
        <v>0</v>
      </c>
      <c r="J574" s="82">
        <f t="shared" si="134"/>
        <v>0</v>
      </c>
      <c r="K574" s="83">
        <f t="shared" si="135"/>
        <v>0</v>
      </c>
      <c r="L574" s="44"/>
      <c r="M574" s="46"/>
      <c r="N574" s="208"/>
      <c r="O574" s="44"/>
      <c r="P574" s="43"/>
      <c r="Q574" s="206"/>
      <c r="R574" s="44"/>
      <c r="S574" s="90"/>
      <c r="T574" s="46"/>
      <c r="U574" s="210"/>
      <c r="V574" s="43"/>
      <c r="W574" s="186">
        <f>IFERROR(U574*INDEX(Preisstufen[Netto],MATCH(EA_Tabelle!T574,Preisstufen[Preisstufe],0)),0)</f>
        <v>0</v>
      </c>
      <c r="X574" s="186">
        <f t="shared" si="144"/>
        <v>0</v>
      </c>
      <c r="Y574" s="47"/>
      <c r="Z574" s="211"/>
      <c r="AA574" s="212"/>
      <c r="AB574" s="193">
        <f t="shared" si="136"/>
        <v>0</v>
      </c>
      <c r="AC574" s="211">
        <f t="shared" si="137"/>
        <v>0</v>
      </c>
      <c r="AD574" s="88">
        <v>0.19</v>
      </c>
      <c r="AE574" s="195">
        <f t="shared" si="140"/>
        <v>0</v>
      </c>
      <c r="AF574" s="211">
        <f t="shared" si="141"/>
        <v>0</v>
      </c>
      <c r="AG574" s="50"/>
      <c r="AH574" s="43"/>
      <c r="AI574" s="46"/>
      <c r="AJ574" s="43"/>
      <c r="AK574" s="43"/>
      <c r="AL574" s="46"/>
      <c r="AM574" s="47"/>
      <c r="AN574" s="76">
        <f t="shared" si="138"/>
        <v>0</v>
      </c>
      <c r="AO574" s="76">
        <f t="shared" si="142"/>
        <v>0</v>
      </c>
      <c r="AP574" s="214"/>
      <c r="AQ574" s="76">
        <f t="shared" si="139"/>
        <v>0</v>
      </c>
      <c r="AR574" s="91">
        <f t="shared" si="143"/>
        <v>0</v>
      </c>
      <c r="AS574" s="184">
        <f>IF(EA_Tabelle!$AI574="Ja",EA_Tabelle!$AM574,IF(EA_Tabelle!$Y574&lt;&gt;"",EA_Tabelle!$Y574,EA_Tabelle!$U574))</f>
        <v>0</v>
      </c>
      <c r="AT574" s="76">
        <f>IF(EA_Tabelle!$AI574="Ja",EA_Tabelle!$AN574,IF(EA_Tabelle!$AC574&lt;&gt;0,EA_Tabelle!$AC574,EA_Tabelle!$W574))</f>
        <v>0</v>
      </c>
      <c r="AU574" s="91">
        <f>IF(EA_Tabelle!$AI574="Ja",EA_Tabelle!$AO574,IF(EA_Tabelle!$AF574&lt;&gt;0,EA_Tabelle!$AF574,EA_Tabelle!$X574))</f>
        <v>0</v>
      </c>
    </row>
    <row r="575" spans="1:47" s="81" customFormat="1" ht="25" customHeight="1" x14ac:dyDescent="0.3">
      <c r="A575" s="89" t="str">
        <f t="shared" si="129"/>
        <v>0_555</v>
      </c>
      <c r="B575" s="78">
        <f t="shared" si="130"/>
        <v>0</v>
      </c>
      <c r="C575" s="78">
        <f>IF(EA_Tabelle!$B611="","",COUNTIF($B$20:B574,EA_Tabelle!$B611)+1)</f>
        <v>555</v>
      </c>
      <c r="D575" s="77">
        <f t="shared" si="131"/>
        <v>0</v>
      </c>
      <c r="E575" s="77" t="e">
        <f>INDEX(Lieferanten[L_ID],MATCH(EA_Tabelle!$M575,Lieferanten[Lieferantenbezeichnung],0))</f>
        <v>#N/A</v>
      </c>
      <c r="F575" s="79">
        <f t="shared" si="132"/>
        <v>0</v>
      </c>
      <c r="G575" s="79" t="str">
        <f>IF(EA_Tabelle!$L575="","",(INDEX(BT[Ressort],MATCH(EA_Tabelle!$L575,BT[Bedarfsträger],0))))</f>
        <v/>
      </c>
      <c r="H575" s="80" t="str">
        <f>IF(EA_Tabelle!$L575="","",(INDEX(BT[BT_ID],MATCH(EA_Tabelle!$L575,BT[Bedarfsträger],0))))</f>
        <v/>
      </c>
      <c r="I575" s="82">
        <f t="shared" si="133"/>
        <v>0</v>
      </c>
      <c r="J575" s="82">
        <f t="shared" si="134"/>
        <v>0</v>
      </c>
      <c r="K575" s="83">
        <f t="shared" si="135"/>
        <v>0</v>
      </c>
      <c r="L575" s="44"/>
      <c r="M575" s="46"/>
      <c r="N575" s="208"/>
      <c r="O575" s="44"/>
      <c r="P575" s="43"/>
      <c r="Q575" s="206"/>
      <c r="R575" s="44"/>
      <c r="S575" s="90"/>
      <c r="T575" s="46"/>
      <c r="U575" s="210"/>
      <c r="V575" s="43"/>
      <c r="W575" s="186">
        <f>IFERROR(U575*INDEX(Preisstufen[Netto],MATCH(EA_Tabelle!T575,Preisstufen[Preisstufe],0)),0)</f>
        <v>0</v>
      </c>
      <c r="X575" s="186">
        <f t="shared" si="144"/>
        <v>0</v>
      </c>
      <c r="Y575" s="47"/>
      <c r="Z575" s="211"/>
      <c r="AA575" s="212"/>
      <c r="AB575" s="193">
        <f t="shared" si="136"/>
        <v>0</v>
      </c>
      <c r="AC575" s="211">
        <f t="shared" si="137"/>
        <v>0</v>
      </c>
      <c r="AD575" s="88">
        <v>0.19</v>
      </c>
      <c r="AE575" s="195">
        <f t="shared" si="140"/>
        <v>0</v>
      </c>
      <c r="AF575" s="211">
        <f t="shared" si="141"/>
        <v>0</v>
      </c>
      <c r="AG575" s="50"/>
      <c r="AH575" s="43"/>
      <c r="AI575" s="46"/>
      <c r="AJ575" s="43"/>
      <c r="AK575" s="43"/>
      <c r="AL575" s="46"/>
      <c r="AM575" s="47"/>
      <c r="AN575" s="76">
        <f t="shared" si="138"/>
        <v>0</v>
      </c>
      <c r="AO575" s="76">
        <f t="shared" si="142"/>
        <v>0</v>
      </c>
      <c r="AP575" s="214"/>
      <c r="AQ575" s="76">
        <f t="shared" si="139"/>
        <v>0</v>
      </c>
      <c r="AR575" s="91">
        <f t="shared" si="143"/>
        <v>0</v>
      </c>
      <c r="AS575" s="184">
        <f>IF(EA_Tabelle!$AI575="Ja",EA_Tabelle!$AM575,IF(EA_Tabelle!$Y575&lt;&gt;"",EA_Tabelle!$Y575,EA_Tabelle!$U575))</f>
        <v>0</v>
      </c>
      <c r="AT575" s="76">
        <f>IF(EA_Tabelle!$AI575="Ja",EA_Tabelle!$AN575,IF(EA_Tabelle!$AC575&lt;&gt;0,EA_Tabelle!$AC575,EA_Tabelle!$W575))</f>
        <v>0</v>
      </c>
      <c r="AU575" s="91">
        <f>IF(EA_Tabelle!$AI575="Ja",EA_Tabelle!$AO575,IF(EA_Tabelle!$AF575&lt;&gt;0,EA_Tabelle!$AF575,EA_Tabelle!$X575))</f>
        <v>0</v>
      </c>
    </row>
    <row r="576" spans="1:47" s="81" customFormat="1" ht="25" customHeight="1" x14ac:dyDescent="0.3">
      <c r="A576" s="89" t="str">
        <f t="shared" si="129"/>
        <v>0_556</v>
      </c>
      <c r="B576" s="78">
        <f t="shared" si="130"/>
        <v>0</v>
      </c>
      <c r="C576" s="78">
        <f>IF(EA_Tabelle!$B629="","",COUNTIF($B$20:B575,EA_Tabelle!$B629)+1)</f>
        <v>556</v>
      </c>
      <c r="D576" s="77">
        <f t="shared" si="131"/>
        <v>0</v>
      </c>
      <c r="E576" s="77" t="e">
        <f>INDEX(Lieferanten[L_ID],MATCH(EA_Tabelle!$M576,Lieferanten[Lieferantenbezeichnung],0))</f>
        <v>#N/A</v>
      </c>
      <c r="F576" s="79">
        <f t="shared" si="132"/>
        <v>0</v>
      </c>
      <c r="G576" s="79" t="str">
        <f>IF(EA_Tabelle!$L576="","",(INDEX(BT[Ressort],MATCH(EA_Tabelle!$L576,BT[Bedarfsträger],0))))</f>
        <v/>
      </c>
      <c r="H576" s="80" t="str">
        <f>IF(EA_Tabelle!$L576="","",(INDEX(BT[BT_ID],MATCH(EA_Tabelle!$L576,BT[Bedarfsträger],0))))</f>
        <v/>
      </c>
      <c r="I576" s="82">
        <f t="shared" si="133"/>
        <v>0</v>
      </c>
      <c r="J576" s="82">
        <f t="shared" si="134"/>
        <v>0</v>
      </c>
      <c r="K576" s="83">
        <f t="shared" si="135"/>
        <v>0</v>
      </c>
      <c r="L576" s="44"/>
      <c r="M576" s="46"/>
      <c r="N576" s="208"/>
      <c r="O576" s="44"/>
      <c r="P576" s="43"/>
      <c r="Q576" s="206"/>
      <c r="R576" s="44"/>
      <c r="S576" s="90"/>
      <c r="T576" s="46"/>
      <c r="U576" s="210"/>
      <c r="V576" s="43"/>
      <c r="W576" s="186">
        <f>IFERROR(U576*INDEX(Preisstufen[Netto],MATCH(EA_Tabelle!T576,Preisstufen[Preisstufe],0)),0)</f>
        <v>0</v>
      </c>
      <c r="X576" s="186">
        <f t="shared" si="144"/>
        <v>0</v>
      </c>
      <c r="Y576" s="47"/>
      <c r="Z576" s="211"/>
      <c r="AA576" s="212"/>
      <c r="AB576" s="193">
        <f t="shared" si="136"/>
        <v>0</v>
      </c>
      <c r="AC576" s="211">
        <f t="shared" si="137"/>
        <v>0</v>
      </c>
      <c r="AD576" s="88">
        <v>0.19</v>
      </c>
      <c r="AE576" s="195">
        <f t="shared" si="140"/>
        <v>0</v>
      </c>
      <c r="AF576" s="211">
        <f t="shared" si="141"/>
        <v>0</v>
      </c>
      <c r="AG576" s="50"/>
      <c r="AH576" s="43"/>
      <c r="AI576" s="46"/>
      <c r="AJ576" s="43"/>
      <c r="AK576" s="43"/>
      <c r="AL576" s="46"/>
      <c r="AM576" s="47"/>
      <c r="AN576" s="76">
        <f t="shared" si="138"/>
        <v>0</v>
      </c>
      <c r="AO576" s="76">
        <f t="shared" si="142"/>
        <v>0</v>
      </c>
      <c r="AP576" s="214"/>
      <c r="AQ576" s="76">
        <f t="shared" si="139"/>
        <v>0</v>
      </c>
      <c r="AR576" s="91">
        <f t="shared" si="143"/>
        <v>0</v>
      </c>
      <c r="AS576" s="184">
        <f>IF(EA_Tabelle!$AI576="Ja",EA_Tabelle!$AM576,IF(EA_Tabelle!$Y576&lt;&gt;"",EA_Tabelle!$Y576,EA_Tabelle!$U576))</f>
        <v>0</v>
      </c>
      <c r="AT576" s="76">
        <f>IF(EA_Tabelle!$AI576="Ja",EA_Tabelle!$AN576,IF(EA_Tabelle!$AC576&lt;&gt;0,EA_Tabelle!$AC576,EA_Tabelle!$W576))</f>
        <v>0</v>
      </c>
      <c r="AU576" s="91">
        <f>IF(EA_Tabelle!$AI576="Ja",EA_Tabelle!$AO576,IF(EA_Tabelle!$AF576&lt;&gt;0,EA_Tabelle!$AF576,EA_Tabelle!$X576))</f>
        <v>0</v>
      </c>
    </row>
    <row r="577" spans="1:47" s="81" customFormat="1" ht="25" customHeight="1" x14ac:dyDescent="0.3">
      <c r="A577" s="89" t="str">
        <f t="shared" si="129"/>
        <v>0_557</v>
      </c>
      <c r="B577" s="78">
        <f t="shared" si="130"/>
        <v>0</v>
      </c>
      <c r="C577" s="78">
        <f>IF(EA_Tabelle!$B402="","",COUNTIF($B$20:B576,EA_Tabelle!$B402)+1)</f>
        <v>557</v>
      </c>
      <c r="D577" s="77">
        <f t="shared" si="131"/>
        <v>0</v>
      </c>
      <c r="E577" s="77" t="e">
        <f>INDEX(Lieferanten[L_ID],MATCH(EA_Tabelle!$M577,Lieferanten[Lieferantenbezeichnung],0))</f>
        <v>#N/A</v>
      </c>
      <c r="F577" s="79">
        <f t="shared" si="132"/>
        <v>0</v>
      </c>
      <c r="G577" s="79" t="str">
        <f>IF(EA_Tabelle!$L577="","",(INDEX(BT[Ressort],MATCH(EA_Tabelle!$L577,BT[Bedarfsträger],0))))</f>
        <v/>
      </c>
      <c r="H577" s="80" t="str">
        <f>IF(EA_Tabelle!$L577="","",(INDEX(BT[BT_ID],MATCH(EA_Tabelle!$L577,BT[Bedarfsträger],0))))</f>
        <v/>
      </c>
      <c r="I577" s="82">
        <f t="shared" si="133"/>
        <v>0</v>
      </c>
      <c r="J577" s="82">
        <f t="shared" si="134"/>
        <v>0</v>
      </c>
      <c r="K577" s="83">
        <f t="shared" si="135"/>
        <v>0</v>
      </c>
      <c r="L577" s="44"/>
      <c r="M577" s="46"/>
      <c r="N577" s="208"/>
      <c r="O577" s="44"/>
      <c r="P577" s="43"/>
      <c r="Q577" s="206"/>
      <c r="R577" s="44"/>
      <c r="S577" s="90"/>
      <c r="T577" s="46"/>
      <c r="U577" s="210"/>
      <c r="V577" s="43"/>
      <c r="W577" s="186">
        <f>IFERROR(U577*INDEX(Preisstufen[Netto],MATCH(EA_Tabelle!T577,Preisstufen[Preisstufe],0)),0)</f>
        <v>0</v>
      </c>
      <c r="X577" s="186">
        <f t="shared" si="144"/>
        <v>0</v>
      </c>
      <c r="Y577" s="47"/>
      <c r="Z577" s="211"/>
      <c r="AA577" s="212"/>
      <c r="AB577" s="193">
        <f t="shared" si="136"/>
        <v>0</v>
      </c>
      <c r="AC577" s="211">
        <f t="shared" si="137"/>
        <v>0</v>
      </c>
      <c r="AD577" s="88">
        <v>0.19</v>
      </c>
      <c r="AE577" s="195">
        <f t="shared" si="140"/>
        <v>0</v>
      </c>
      <c r="AF577" s="211">
        <f t="shared" si="141"/>
        <v>0</v>
      </c>
      <c r="AG577" s="50"/>
      <c r="AH577" s="43"/>
      <c r="AI577" s="46"/>
      <c r="AJ577" s="43"/>
      <c r="AK577" s="43"/>
      <c r="AL577" s="46"/>
      <c r="AM577" s="47"/>
      <c r="AN577" s="76">
        <f t="shared" si="138"/>
        <v>0</v>
      </c>
      <c r="AO577" s="76">
        <f t="shared" si="142"/>
        <v>0</v>
      </c>
      <c r="AP577" s="214"/>
      <c r="AQ577" s="76">
        <f t="shared" si="139"/>
        <v>0</v>
      </c>
      <c r="AR577" s="91">
        <f t="shared" si="143"/>
        <v>0</v>
      </c>
      <c r="AS577" s="184">
        <f>IF(EA_Tabelle!$AI577="Ja",EA_Tabelle!$AM577,IF(EA_Tabelle!$Y577&lt;&gt;"",EA_Tabelle!$Y577,EA_Tabelle!$U577))</f>
        <v>0</v>
      </c>
      <c r="AT577" s="76">
        <f>IF(EA_Tabelle!$AI577="Ja",EA_Tabelle!$AN577,IF(EA_Tabelle!$AC577&lt;&gt;0,EA_Tabelle!$AC577,EA_Tabelle!$W577))</f>
        <v>0</v>
      </c>
      <c r="AU577" s="91">
        <f>IF(EA_Tabelle!$AI577="Ja",EA_Tabelle!$AO577,IF(EA_Tabelle!$AF577&lt;&gt;0,EA_Tabelle!$AF577,EA_Tabelle!$X577))</f>
        <v>0</v>
      </c>
    </row>
    <row r="578" spans="1:47" s="81" customFormat="1" ht="25" customHeight="1" x14ac:dyDescent="0.3">
      <c r="A578" s="89" t="str">
        <f t="shared" si="129"/>
        <v>0_558</v>
      </c>
      <c r="B578" s="78">
        <f t="shared" si="130"/>
        <v>0</v>
      </c>
      <c r="C578" s="78">
        <f>IF(EA_Tabelle!$B409="","",COUNTIF($B$20:B577,EA_Tabelle!$B409)+1)</f>
        <v>558</v>
      </c>
      <c r="D578" s="77">
        <f t="shared" si="131"/>
        <v>0</v>
      </c>
      <c r="E578" s="77" t="e">
        <f>INDEX(Lieferanten[L_ID],MATCH(EA_Tabelle!$M578,Lieferanten[Lieferantenbezeichnung],0))</f>
        <v>#N/A</v>
      </c>
      <c r="F578" s="79">
        <f t="shared" si="132"/>
        <v>0</v>
      </c>
      <c r="G578" s="79" t="str">
        <f>IF(EA_Tabelle!$L578="","",(INDEX(BT[Ressort],MATCH(EA_Tabelle!$L578,BT[Bedarfsträger],0))))</f>
        <v/>
      </c>
      <c r="H578" s="80" t="str">
        <f>IF(EA_Tabelle!$L578="","",(INDEX(BT[BT_ID],MATCH(EA_Tabelle!$L578,BT[Bedarfsträger],0))))</f>
        <v/>
      </c>
      <c r="I578" s="82">
        <f t="shared" si="133"/>
        <v>0</v>
      </c>
      <c r="J578" s="82">
        <f t="shared" si="134"/>
        <v>0</v>
      </c>
      <c r="K578" s="83">
        <f t="shared" si="135"/>
        <v>0</v>
      </c>
      <c r="L578" s="44"/>
      <c r="M578" s="46"/>
      <c r="N578" s="208"/>
      <c r="O578" s="44"/>
      <c r="P578" s="43"/>
      <c r="Q578" s="206"/>
      <c r="R578" s="44"/>
      <c r="S578" s="90"/>
      <c r="T578" s="46"/>
      <c r="U578" s="210"/>
      <c r="V578" s="43"/>
      <c r="W578" s="186">
        <f>IFERROR(U578*INDEX(Preisstufen[Netto],MATCH(EA_Tabelle!T578,Preisstufen[Preisstufe],0)),0)</f>
        <v>0</v>
      </c>
      <c r="X578" s="186">
        <f t="shared" si="144"/>
        <v>0</v>
      </c>
      <c r="Y578" s="47"/>
      <c r="Z578" s="211"/>
      <c r="AA578" s="212"/>
      <c r="AB578" s="193">
        <f t="shared" si="136"/>
        <v>0</v>
      </c>
      <c r="AC578" s="211">
        <f t="shared" si="137"/>
        <v>0</v>
      </c>
      <c r="AD578" s="88">
        <v>0.19</v>
      </c>
      <c r="AE578" s="195">
        <f t="shared" si="140"/>
        <v>0</v>
      </c>
      <c r="AF578" s="211">
        <f t="shared" si="141"/>
        <v>0</v>
      </c>
      <c r="AG578" s="50"/>
      <c r="AH578" s="43"/>
      <c r="AI578" s="46"/>
      <c r="AJ578" s="43"/>
      <c r="AK578" s="43"/>
      <c r="AL578" s="46"/>
      <c r="AM578" s="47"/>
      <c r="AN578" s="76">
        <f t="shared" si="138"/>
        <v>0</v>
      </c>
      <c r="AO578" s="76">
        <f t="shared" si="142"/>
        <v>0</v>
      </c>
      <c r="AP578" s="214"/>
      <c r="AQ578" s="76">
        <f t="shared" si="139"/>
        <v>0</v>
      </c>
      <c r="AR578" s="91">
        <f t="shared" si="143"/>
        <v>0</v>
      </c>
      <c r="AS578" s="184">
        <f>IF(EA_Tabelle!$AI578="Ja",EA_Tabelle!$AM578,IF(EA_Tabelle!$Y578&lt;&gt;"",EA_Tabelle!$Y578,EA_Tabelle!$U578))</f>
        <v>0</v>
      </c>
      <c r="AT578" s="76">
        <f>IF(EA_Tabelle!$AI578="Ja",EA_Tabelle!$AN578,IF(EA_Tabelle!$AC578&lt;&gt;0,EA_Tabelle!$AC578,EA_Tabelle!$W578))</f>
        <v>0</v>
      </c>
      <c r="AU578" s="91">
        <f>IF(EA_Tabelle!$AI578="Ja",EA_Tabelle!$AO578,IF(EA_Tabelle!$AF578&lt;&gt;0,EA_Tabelle!$AF578,EA_Tabelle!$X578))</f>
        <v>0</v>
      </c>
    </row>
    <row r="579" spans="1:47" s="81" customFormat="1" ht="25" customHeight="1" x14ac:dyDescent="0.3">
      <c r="A579" s="89" t="str">
        <f t="shared" si="129"/>
        <v>0_559</v>
      </c>
      <c r="B579" s="78">
        <f t="shared" si="130"/>
        <v>0</v>
      </c>
      <c r="C579" s="78">
        <f>IF(EA_Tabelle!$B387="","",COUNTIF($B$20:B578,EA_Tabelle!$B387)+1)</f>
        <v>559</v>
      </c>
      <c r="D579" s="77">
        <f t="shared" si="131"/>
        <v>0</v>
      </c>
      <c r="E579" s="77" t="e">
        <f>INDEX(Lieferanten[L_ID],MATCH(EA_Tabelle!$M579,Lieferanten[Lieferantenbezeichnung],0))</f>
        <v>#N/A</v>
      </c>
      <c r="F579" s="79">
        <f t="shared" si="132"/>
        <v>0</v>
      </c>
      <c r="G579" s="79" t="str">
        <f>IF(EA_Tabelle!$L579="","",(INDEX(BT[Ressort],MATCH(EA_Tabelle!$L579,BT[Bedarfsträger],0))))</f>
        <v/>
      </c>
      <c r="H579" s="80" t="str">
        <f>IF(EA_Tabelle!$L579="","",(INDEX(BT[BT_ID],MATCH(EA_Tabelle!$L579,BT[Bedarfsträger],0))))</f>
        <v/>
      </c>
      <c r="I579" s="82">
        <f t="shared" si="133"/>
        <v>0</v>
      </c>
      <c r="J579" s="82">
        <f t="shared" si="134"/>
        <v>0</v>
      </c>
      <c r="K579" s="83">
        <f t="shared" si="135"/>
        <v>0</v>
      </c>
      <c r="L579" s="44"/>
      <c r="M579" s="46"/>
      <c r="N579" s="208"/>
      <c r="O579" s="44"/>
      <c r="P579" s="43"/>
      <c r="Q579" s="206"/>
      <c r="R579" s="44"/>
      <c r="S579" s="90"/>
      <c r="T579" s="46"/>
      <c r="U579" s="210"/>
      <c r="V579" s="43"/>
      <c r="W579" s="186">
        <f>IFERROR(U579*INDEX(Preisstufen[Netto],MATCH(EA_Tabelle!T579,Preisstufen[Preisstufe],0)),0)</f>
        <v>0</v>
      </c>
      <c r="X579" s="186">
        <f t="shared" si="144"/>
        <v>0</v>
      </c>
      <c r="Y579" s="47"/>
      <c r="Z579" s="211"/>
      <c r="AA579" s="212"/>
      <c r="AB579" s="193">
        <f t="shared" si="136"/>
        <v>0</v>
      </c>
      <c r="AC579" s="211">
        <f t="shared" si="137"/>
        <v>0</v>
      </c>
      <c r="AD579" s="88">
        <v>0.19</v>
      </c>
      <c r="AE579" s="195">
        <f t="shared" si="140"/>
        <v>0</v>
      </c>
      <c r="AF579" s="211">
        <f t="shared" si="141"/>
        <v>0</v>
      </c>
      <c r="AG579" s="50"/>
      <c r="AH579" s="43"/>
      <c r="AI579" s="46"/>
      <c r="AJ579" s="43"/>
      <c r="AK579" s="43"/>
      <c r="AL579" s="46"/>
      <c r="AM579" s="47"/>
      <c r="AN579" s="76">
        <f t="shared" si="138"/>
        <v>0</v>
      </c>
      <c r="AO579" s="76">
        <f t="shared" si="142"/>
        <v>0</v>
      </c>
      <c r="AP579" s="214"/>
      <c r="AQ579" s="76">
        <f t="shared" si="139"/>
        <v>0</v>
      </c>
      <c r="AR579" s="91">
        <f t="shared" si="143"/>
        <v>0</v>
      </c>
      <c r="AS579" s="184">
        <f>IF(EA_Tabelle!$AI579="Ja",EA_Tabelle!$AM579,IF(EA_Tabelle!$Y579&lt;&gt;"",EA_Tabelle!$Y579,EA_Tabelle!$U579))</f>
        <v>0</v>
      </c>
      <c r="AT579" s="76">
        <f>IF(EA_Tabelle!$AI579="Ja",EA_Tabelle!$AN579,IF(EA_Tabelle!$AC579&lt;&gt;0,EA_Tabelle!$AC579,EA_Tabelle!$W579))</f>
        <v>0</v>
      </c>
      <c r="AU579" s="91">
        <f>IF(EA_Tabelle!$AI579="Ja",EA_Tabelle!$AO579,IF(EA_Tabelle!$AF579&lt;&gt;0,EA_Tabelle!$AF579,EA_Tabelle!$X579))</f>
        <v>0</v>
      </c>
    </row>
    <row r="580" spans="1:47" s="81" customFormat="1" ht="25" customHeight="1" x14ac:dyDescent="0.3">
      <c r="A580" s="89" t="str">
        <f t="shared" si="129"/>
        <v>0_560</v>
      </c>
      <c r="B580" s="78">
        <f t="shared" si="130"/>
        <v>0</v>
      </c>
      <c r="C580" s="78">
        <f>IF(EA_Tabelle!$B591="","",COUNTIF($B$20:B579,EA_Tabelle!$B591)+1)</f>
        <v>560</v>
      </c>
      <c r="D580" s="77">
        <f t="shared" si="131"/>
        <v>0</v>
      </c>
      <c r="E580" s="77" t="e">
        <f>INDEX(Lieferanten[L_ID],MATCH(EA_Tabelle!$M580,Lieferanten[Lieferantenbezeichnung],0))</f>
        <v>#N/A</v>
      </c>
      <c r="F580" s="79">
        <f t="shared" si="132"/>
        <v>0</v>
      </c>
      <c r="G580" s="79" t="str">
        <f>IF(EA_Tabelle!$L580="","",(INDEX(BT[Ressort],MATCH(EA_Tabelle!$L580,BT[Bedarfsträger],0))))</f>
        <v/>
      </c>
      <c r="H580" s="80" t="str">
        <f>IF(EA_Tabelle!$L580="","",(INDEX(BT[BT_ID],MATCH(EA_Tabelle!$L580,BT[Bedarfsträger],0))))</f>
        <v/>
      </c>
      <c r="I580" s="82">
        <f t="shared" si="133"/>
        <v>0</v>
      </c>
      <c r="J580" s="82">
        <f t="shared" si="134"/>
        <v>0</v>
      </c>
      <c r="K580" s="83">
        <f t="shared" si="135"/>
        <v>0</v>
      </c>
      <c r="L580" s="44"/>
      <c r="M580" s="46"/>
      <c r="N580" s="208"/>
      <c r="O580" s="44"/>
      <c r="P580" s="43"/>
      <c r="Q580" s="206"/>
      <c r="R580" s="44"/>
      <c r="S580" s="90"/>
      <c r="T580" s="46"/>
      <c r="U580" s="210"/>
      <c r="V580" s="43"/>
      <c r="W580" s="186">
        <f>IFERROR(U580*INDEX(Preisstufen[Netto],MATCH(EA_Tabelle!T580,Preisstufen[Preisstufe],0)),0)</f>
        <v>0</v>
      </c>
      <c r="X580" s="186">
        <f t="shared" si="144"/>
        <v>0</v>
      </c>
      <c r="Y580" s="47"/>
      <c r="Z580" s="211"/>
      <c r="AA580" s="212"/>
      <c r="AB580" s="193">
        <f t="shared" si="136"/>
        <v>0</v>
      </c>
      <c r="AC580" s="211">
        <f t="shared" si="137"/>
        <v>0</v>
      </c>
      <c r="AD580" s="88">
        <v>0.19</v>
      </c>
      <c r="AE580" s="195">
        <f t="shared" si="140"/>
        <v>0</v>
      </c>
      <c r="AF580" s="211">
        <f t="shared" si="141"/>
        <v>0</v>
      </c>
      <c r="AG580" s="50"/>
      <c r="AH580" s="43"/>
      <c r="AI580" s="46"/>
      <c r="AJ580" s="43"/>
      <c r="AK580" s="43"/>
      <c r="AL580" s="46"/>
      <c r="AM580" s="47"/>
      <c r="AN580" s="76">
        <f t="shared" si="138"/>
        <v>0</v>
      </c>
      <c r="AO580" s="76">
        <f t="shared" si="142"/>
        <v>0</v>
      </c>
      <c r="AP580" s="214"/>
      <c r="AQ580" s="76">
        <f t="shared" si="139"/>
        <v>0</v>
      </c>
      <c r="AR580" s="91">
        <f t="shared" si="143"/>
        <v>0</v>
      </c>
      <c r="AS580" s="184">
        <f>IF(EA_Tabelle!$AI580="Ja",EA_Tabelle!$AM580,IF(EA_Tabelle!$Y580&lt;&gt;"",EA_Tabelle!$Y580,EA_Tabelle!$U580))</f>
        <v>0</v>
      </c>
      <c r="AT580" s="76">
        <f>IF(EA_Tabelle!$AI580="Ja",EA_Tabelle!$AN580,IF(EA_Tabelle!$AC580&lt;&gt;0,EA_Tabelle!$AC580,EA_Tabelle!$W580))</f>
        <v>0</v>
      </c>
      <c r="AU580" s="91">
        <f>IF(EA_Tabelle!$AI580="Ja",EA_Tabelle!$AO580,IF(EA_Tabelle!$AF580&lt;&gt;0,EA_Tabelle!$AF580,EA_Tabelle!$X580))</f>
        <v>0</v>
      </c>
    </row>
    <row r="581" spans="1:47" s="81" customFormat="1" ht="25" customHeight="1" x14ac:dyDescent="0.3">
      <c r="A581" s="89" t="str">
        <f t="shared" si="129"/>
        <v>0_561</v>
      </c>
      <c r="B581" s="78">
        <f t="shared" si="130"/>
        <v>0</v>
      </c>
      <c r="C581" s="78">
        <f>IF(EA_Tabelle!$B492="","",COUNTIF($B$20:B580,EA_Tabelle!$B492)+1)</f>
        <v>561</v>
      </c>
      <c r="D581" s="77">
        <f t="shared" si="131"/>
        <v>0</v>
      </c>
      <c r="E581" s="77" t="e">
        <f>INDEX(Lieferanten[L_ID],MATCH(EA_Tabelle!$M581,Lieferanten[Lieferantenbezeichnung],0))</f>
        <v>#N/A</v>
      </c>
      <c r="F581" s="79">
        <f t="shared" si="132"/>
        <v>0</v>
      </c>
      <c r="G581" s="79" t="str">
        <f>IF(EA_Tabelle!$L581="","",(INDEX(BT[Ressort],MATCH(EA_Tabelle!$L581,BT[Bedarfsträger],0))))</f>
        <v/>
      </c>
      <c r="H581" s="80" t="str">
        <f>IF(EA_Tabelle!$L581="","",(INDEX(BT[BT_ID],MATCH(EA_Tabelle!$L581,BT[Bedarfsträger],0))))</f>
        <v/>
      </c>
      <c r="I581" s="82">
        <f t="shared" si="133"/>
        <v>0</v>
      </c>
      <c r="J581" s="82">
        <f t="shared" si="134"/>
        <v>0</v>
      </c>
      <c r="K581" s="83">
        <f t="shared" si="135"/>
        <v>0</v>
      </c>
      <c r="L581" s="44"/>
      <c r="M581" s="46"/>
      <c r="N581" s="208"/>
      <c r="O581" s="44"/>
      <c r="P581" s="43"/>
      <c r="Q581" s="206"/>
      <c r="R581" s="44"/>
      <c r="S581" s="90"/>
      <c r="T581" s="46"/>
      <c r="U581" s="210"/>
      <c r="V581" s="43"/>
      <c r="W581" s="186">
        <f>IFERROR(U581*INDEX(Preisstufen[Netto],MATCH(EA_Tabelle!T581,Preisstufen[Preisstufe],0)),0)</f>
        <v>0</v>
      </c>
      <c r="X581" s="186">
        <f t="shared" si="144"/>
        <v>0</v>
      </c>
      <c r="Y581" s="47"/>
      <c r="Z581" s="211"/>
      <c r="AA581" s="212"/>
      <c r="AB581" s="193">
        <f t="shared" si="136"/>
        <v>0</v>
      </c>
      <c r="AC581" s="211">
        <f t="shared" si="137"/>
        <v>0</v>
      </c>
      <c r="AD581" s="88">
        <v>0.19</v>
      </c>
      <c r="AE581" s="195">
        <f t="shared" si="140"/>
        <v>0</v>
      </c>
      <c r="AF581" s="211">
        <f t="shared" si="141"/>
        <v>0</v>
      </c>
      <c r="AG581" s="50"/>
      <c r="AH581" s="43"/>
      <c r="AI581" s="46"/>
      <c r="AJ581" s="43"/>
      <c r="AK581" s="43"/>
      <c r="AL581" s="46"/>
      <c r="AM581" s="47"/>
      <c r="AN581" s="76">
        <f t="shared" si="138"/>
        <v>0</v>
      </c>
      <c r="AO581" s="76">
        <f t="shared" si="142"/>
        <v>0</v>
      </c>
      <c r="AP581" s="214"/>
      <c r="AQ581" s="76">
        <f t="shared" si="139"/>
        <v>0</v>
      </c>
      <c r="AR581" s="91">
        <f t="shared" si="143"/>
        <v>0</v>
      </c>
      <c r="AS581" s="184">
        <f>IF(EA_Tabelle!$AI581="Ja",EA_Tabelle!$AM581,IF(EA_Tabelle!$Y581&lt;&gt;"",EA_Tabelle!$Y581,EA_Tabelle!$U581))</f>
        <v>0</v>
      </c>
      <c r="AT581" s="76">
        <f>IF(EA_Tabelle!$AI581="Ja",EA_Tabelle!$AN581,IF(EA_Tabelle!$AC581&lt;&gt;0,EA_Tabelle!$AC581,EA_Tabelle!$W581))</f>
        <v>0</v>
      </c>
      <c r="AU581" s="91">
        <f>IF(EA_Tabelle!$AI581="Ja",EA_Tabelle!$AO581,IF(EA_Tabelle!$AF581&lt;&gt;0,EA_Tabelle!$AF581,EA_Tabelle!$X581))</f>
        <v>0</v>
      </c>
    </row>
    <row r="582" spans="1:47" s="81" customFormat="1" ht="25" customHeight="1" x14ac:dyDescent="0.3">
      <c r="A582" s="89" t="str">
        <f t="shared" si="129"/>
        <v>0_562</v>
      </c>
      <c r="B582" s="78">
        <f t="shared" si="130"/>
        <v>0</v>
      </c>
      <c r="C582" s="78">
        <f>IF(EA_Tabelle!$B573="","",COUNTIF($B$20:B581,EA_Tabelle!$B573)+1)</f>
        <v>562</v>
      </c>
      <c r="D582" s="77">
        <f t="shared" si="131"/>
        <v>0</v>
      </c>
      <c r="E582" s="77" t="e">
        <f>INDEX(Lieferanten[L_ID],MATCH(EA_Tabelle!$M582,Lieferanten[Lieferantenbezeichnung],0))</f>
        <v>#N/A</v>
      </c>
      <c r="F582" s="79">
        <f t="shared" si="132"/>
        <v>0</v>
      </c>
      <c r="G582" s="79" t="str">
        <f>IF(EA_Tabelle!$L582="","",(INDEX(BT[Ressort],MATCH(EA_Tabelle!$L582,BT[Bedarfsträger],0))))</f>
        <v/>
      </c>
      <c r="H582" s="80" t="str">
        <f>IF(EA_Tabelle!$L582="","",(INDEX(BT[BT_ID],MATCH(EA_Tabelle!$L582,BT[Bedarfsträger],0))))</f>
        <v/>
      </c>
      <c r="I582" s="82">
        <f t="shared" si="133"/>
        <v>0</v>
      </c>
      <c r="J582" s="82">
        <f t="shared" si="134"/>
        <v>0</v>
      </c>
      <c r="K582" s="83">
        <f t="shared" si="135"/>
        <v>0</v>
      </c>
      <c r="L582" s="44"/>
      <c r="M582" s="46"/>
      <c r="N582" s="208"/>
      <c r="O582" s="44"/>
      <c r="P582" s="43"/>
      <c r="Q582" s="206"/>
      <c r="R582" s="44"/>
      <c r="S582" s="90"/>
      <c r="T582" s="46"/>
      <c r="U582" s="210"/>
      <c r="V582" s="43"/>
      <c r="W582" s="186">
        <f>IFERROR(U582*INDEX(Preisstufen[Netto],MATCH(EA_Tabelle!T582,Preisstufen[Preisstufe],0)),0)</f>
        <v>0</v>
      </c>
      <c r="X582" s="186">
        <f t="shared" si="144"/>
        <v>0</v>
      </c>
      <c r="Y582" s="47"/>
      <c r="Z582" s="211"/>
      <c r="AA582" s="212"/>
      <c r="AB582" s="193">
        <f t="shared" si="136"/>
        <v>0</v>
      </c>
      <c r="AC582" s="211">
        <f t="shared" si="137"/>
        <v>0</v>
      </c>
      <c r="AD582" s="88">
        <v>0.19</v>
      </c>
      <c r="AE582" s="195">
        <f t="shared" si="140"/>
        <v>0</v>
      </c>
      <c r="AF582" s="211">
        <f t="shared" si="141"/>
        <v>0</v>
      </c>
      <c r="AG582" s="50"/>
      <c r="AH582" s="43"/>
      <c r="AI582" s="46"/>
      <c r="AJ582" s="43"/>
      <c r="AK582" s="43"/>
      <c r="AL582" s="46"/>
      <c r="AM582" s="47"/>
      <c r="AN582" s="76">
        <f t="shared" si="138"/>
        <v>0</v>
      </c>
      <c r="AO582" s="76">
        <f t="shared" si="142"/>
        <v>0</v>
      </c>
      <c r="AP582" s="214"/>
      <c r="AQ582" s="76">
        <f t="shared" si="139"/>
        <v>0</v>
      </c>
      <c r="AR582" s="91">
        <f t="shared" si="143"/>
        <v>0</v>
      </c>
      <c r="AS582" s="184">
        <f>IF(EA_Tabelle!$AI582="Ja",EA_Tabelle!$AM582,IF(EA_Tabelle!$Y582&lt;&gt;"",EA_Tabelle!$Y582,EA_Tabelle!$U582))</f>
        <v>0</v>
      </c>
      <c r="AT582" s="76">
        <f>IF(EA_Tabelle!$AI582="Ja",EA_Tabelle!$AN582,IF(EA_Tabelle!$AC582&lt;&gt;0,EA_Tabelle!$AC582,EA_Tabelle!$W582))</f>
        <v>0</v>
      </c>
      <c r="AU582" s="91">
        <f>IF(EA_Tabelle!$AI582="Ja",EA_Tabelle!$AO582,IF(EA_Tabelle!$AF582&lt;&gt;0,EA_Tabelle!$AF582,EA_Tabelle!$X582))</f>
        <v>0</v>
      </c>
    </row>
    <row r="583" spans="1:47" s="81" customFormat="1" ht="25" customHeight="1" x14ac:dyDescent="0.3">
      <c r="A583" s="89" t="str">
        <f t="shared" si="129"/>
        <v>0_563</v>
      </c>
      <c r="B583" s="78">
        <f t="shared" si="130"/>
        <v>0</v>
      </c>
      <c r="C583" s="78">
        <f>IF(EA_Tabelle!$B528="","",COUNTIF($B$20:B582,EA_Tabelle!$B528)+1)</f>
        <v>563</v>
      </c>
      <c r="D583" s="77">
        <f t="shared" si="131"/>
        <v>0</v>
      </c>
      <c r="E583" s="77" t="e">
        <f>INDEX(Lieferanten[L_ID],MATCH(EA_Tabelle!$M583,Lieferanten[Lieferantenbezeichnung],0))</f>
        <v>#N/A</v>
      </c>
      <c r="F583" s="79">
        <f t="shared" si="132"/>
        <v>0</v>
      </c>
      <c r="G583" s="79" t="str">
        <f>IF(EA_Tabelle!$L583="","",(INDEX(BT[Ressort],MATCH(EA_Tabelle!$L583,BT[Bedarfsträger],0))))</f>
        <v/>
      </c>
      <c r="H583" s="80" t="str">
        <f>IF(EA_Tabelle!$L583="","",(INDEX(BT[BT_ID],MATCH(EA_Tabelle!$L583,BT[Bedarfsträger],0))))</f>
        <v/>
      </c>
      <c r="I583" s="82">
        <f t="shared" si="133"/>
        <v>0</v>
      </c>
      <c r="J583" s="82">
        <f t="shared" si="134"/>
        <v>0</v>
      </c>
      <c r="K583" s="83">
        <f t="shared" si="135"/>
        <v>0</v>
      </c>
      <c r="L583" s="44"/>
      <c r="M583" s="46"/>
      <c r="N583" s="208"/>
      <c r="O583" s="44"/>
      <c r="P583" s="43"/>
      <c r="Q583" s="206"/>
      <c r="R583" s="44"/>
      <c r="S583" s="90"/>
      <c r="T583" s="46"/>
      <c r="U583" s="210"/>
      <c r="V583" s="43"/>
      <c r="W583" s="186">
        <f>IFERROR(U583*INDEX(Preisstufen[Netto],MATCH(EA_Tabelle!T583,Preisstufen[Preisstufe],0)),0)</f>
        <v>0</v>
      </c>
      <c r="X583" s="186">
        <f t="shared" si="144"/>
        <v>0</v>
      </c>
      <c r="Y583" s="47"/>
      <c r="Z583" s="211"/>
      <c r="AA583" s="212"/>
      <c r="AB583" s="193">
        <f t="shared" si="136"/>
        <v>0</v>
      </c>
      <c r="AC583" s="211">
        <f t="shared" si="137"/>
        <v>0</v>
      </c>
      <c r="AD583" s="88">
        <v>0.19</v>
      </c>
      <c r="AE583" s="195">
        <f t="shared" si="140"/>
        <v>0</v>
      </c>
      <c r="AF583" s="211">
        <f t="shared" si="141"/>
        <v>0</v>
      </c>
      <c r="AG583" s="50"/>
      <c r="AH583" s="43"/>
      <c r="AI583" s="46"/>
      <c r="AJ583" s="43"/>
      <c r="AK583" s="43"/>
      <c r="AL583" s="46"/>
      <c r="AM583" s="47"/>
      <c r="AN583" s="76">
        <f t="shared" si="138"/>
        <v>0</v>
      </c>
      <c r="AO583" s="76">
        <f t="shared" si="142"/>
        <v>0</v>
      </c>
      <c r="AP583" s="214"/>
      <c r="AQ583" s="76">
        <f t="shared" si="139"/>
        <v>0</v>
      </c>
      <c r="AR583" s="91">
        <f t="shared" si="143"/>
        <v>0</v>
      </c>
      <c r="AS583" s="184">
        <f>IF(EA_Tabelle!$AI583="Ja",EA_Tabelle!$AM583,IF(EA_Tabelle!$Y583&lt;&gt;"",EA_Tabelle!$Y583,EA_Tabelle!$U583))</f>
        <v>0</v>
      </c>
      <c r="AT583" s="76">
        <f>IF(EA_Tabelle!$AI583="Ja",EA_Tabelle!$AN583,IF(EA_Tabelle!$AC583&lt;&gt;0,EA_Tabelle!$AC583,EA_Tabelle!$W583))</f>
        <v>0</v>
      </c>
      <c r="AU583" s="91">
        <f>IF(EA_Tabelle!$AI583="Ja",EA_Tabelle!$AO583,IF(EA_Tabelle!$AF583&lt;&gt;0,EA_Tabelle!$AF583,EA_Tabelle!$X583))</f>
        <v>0</v>
      </c>
    </row>
    <row r="584" spans="1:47" s="81" customFormat="1" ht="25" customHeight="1" x14ac:dyDescent="0.3">
      <c r="A584" s="89" t="str">
        <f t="shared" si="129"/>
        <v>0_564</v>
      </c>
      <c r="B584" s="78">
        <f t="shared" si="130"/>
        <v>0</v>
      </c>
      <c r="C584" s="78">
        <f>IF(EA_Tabelle!$B575="","",COUNTIF($B$20:B583,EA_Tabelle!$B575)+1)</f>
        <v>564</v>
      </c>
      <c r="D584" s="77">
        <f t="shared" si="131"/>
        <v>0</v>
      </c>
      <c r="E584" s="77" t="e">
        <f>INDEX(Lieferanten[L_ID],MATCH(EA_Tabelle!$M584,Lieferanten[Lieferantenbezeichnung],0))</f>
        <v>#N/A</v>
      </c>
      <c r="F584" s="79">
        <f t="shared" si="132"/>
        <v>0</v>
      </c>
      <c r="G584" s="79" t="str">
        <f>IF(EA_Tabelle!$L584="","",(INDEX(BT[Ressort],MATCH(EA_Tabelle!$L584,BT[Bedarfsträger],0))))</f>
        <v/>
      </c>
      <c r="H584" s="80" t="str">
        <f>IF(EA_Tabelle!$L584="","",(INDEX(BT[BT_ID],MATCH(EA_Tabelle!$L584,BT[Bedarfsträger],0))))</f>
        <v/>
      </c>
      <c r="I584" s="82">
        <f t="shared" si="133"/>
        <v>0</v>
      </c>
      <c r="J584" s="82">
        <f t="shared" si="134"/>
        <v>0</v>
      </c>
      <c r="K584" s="83">
        <f t="shared" si="135"/>
        <v>0</v>
      </c>
      <c r="L584" s="44"/>
      <c r="M584" s="46"/>
      <c r="N584" s="208"/>
      <c r="O584" s="44"/>
      <c r="P584" s="43"/>
      <c r="Q584" s="206"/>
      <c r="R584" s="44"/>
      <c r="S584" s="90"/>
      <c r="T584" s="46"/>
      <c r="U584" s="210"/>
      <c r="V584" s="43"/>
      <c r="W584" s="186">
        <f>IFERROR(U584*INDEX(Preisstufen[Netto],MATCH(EA_Tabelle!T584,Preisstufen[Preisstufe],0)),0)</f>
        <v>0</v>
      </c>
      <c r="X584" s="186">
        <f t="shared" si="144"/>
        <v>0</v>
      </c>
      <c r="Y584" s="47"/>
      <c r="Z584" s="211"/>
      <c r="AA584" s="212"/>
      <c r="AB584" s="193">
        <f t="shared" si="136"/>
        <v>0</v>
      </c>
      <c r="AC584" s="211">
        <f t="shared" si="137"/>
        <v>0</v>
      </c>
      <c r="AD584" s="88">
        <v>0.19</v>
      </c>
      <c r="AE584" s="195">
        <f t="shared" si="140"/>
        <v>0</v>
      </c>
      <c r="AF584" s="211">
        <f t="shared" si="141"/>
        <v>0</v>
      </c>
      <c r="AG584" s="50"/>
      <c r="AH584" s="43"/>
      <c r="AI584" s="46"/>
      <c r="AJ584" s="43"/>
      <c r="AK584" s="43"/>
      <c r="AL584" s="46"/>
      <c r="AM584" s="47"/>
      <c r="AN584" s="76">
        <f t="shared" si="138"/>
        <v>0</v>
      </c>
      <c r="AO584" s="76">
        <f t="shared" si="142"/>
        <v>0</v>
      </c>
      <c r="AP584" s="214"/>
      <c r="AQ584" s="76">
        <f t="shared" si="139"/>
        <v>0</v>
      </c>
      <c r="AR584" s="91">
        <f t="shared" si="143"/>
        <v>0</v>
      </c>
      <c r="AS584" s="184">
        <f>IF(EA_Tabelle!$AI584="Ja",EA_Tabelle!$AM584,IF(EA_Tabelle!$Y584&lt;&gt;"",EA_Tabelle!$Y584,EA_Tabelle!$U584))</f>
        <v>0</v>
      </c>
      <c r="AT584" s="76">
        <f>IF(EA_Tabelle!$AI584="Ja",EA_Tabelle!$AN584,IF(EA_Tabelle!$AC584&lt;&gt;0,EA_Tabelle!$AC584,EA_Tabelle!$W584))</f>
        <v>0</v>
      </c>
      <c r="AU584" s="91">
        <f>IF(EA_Tabelle!$AI584="Ja",EA_Tabelle!$AO584,IF(EA_Tabelle!$AF584&lt;&gt;0,EA_Tabelle!$AF584,EA_Tabelle!$X584))</f>
        <v>0</v>
      </c>
    </row>
    <row r="585" spans="1:47" s="81" customFormat="1" ht="25" customHeight="1" x14ac:dyDescent="0.3">
      <c r="A585" s="89" t="str">
        <f t="shared" si="129"/>
        <v>0_565</v>
      </c>
      <c r="B585" s="78">
        <f t="shared" si="130"/>
        <v>0</v>
      </c>
      <c r="C585" s="78">
        <f>IF(EA_Tabelle!$B403="","",COUNTIF($B$20:B584,EA_Tabelle!$B403)+1)</f>
        <v>565</v>
      </c>
      <c r="D585" s="77">
        <f t="shared" si="131"/>
        <v>0</v>
      </c>
      <c r="E585" s="77" t="e">
        <f>INDEX(Lieferanten[L_ID],MATCH(EA_Tabelle!$M585,Lieferanten[Lieferantenbezeichnung],0))</f>
        <v>#N/A</v>
      </c>
      <c r="F585" s="79">
        <f t="shared" si="132"/>
        <v>0</v>
      </c>
      <c r="G585" s="79" t="str">
        <f>IF(EA_Tabelle!$L585="","",(INDEX(BT[Ressort],MATCH(EA_Tabelle!$L585,BT[Bedarfsträger],0))))</f>
        <v/>
      </c>
      <c r="H585" s="80" t="str">
        <f>IF(EA_Tabelle!$L585="","",(INDEX(BT[BT_ID],MATCH(EA_Tabelle!$L585,BT[Bedarfsträger],0))))</f>
        <v/>
      </c>
      <c r="I585" s="82">
        <f t="shared" si="133"/>
        <v>0</v>
      </c>
      <c r="J585" s="82">
        <f t="shared" si="134"/>
        <v>0</v>
      </c>
      <c r="K585" s="83">
        <f t="shared" si="135"/>
        <v>0</v>
      </c>
      <c r="L585" s="44"/>
      <c r="M585" s="46"/>
      <c r="N585" s="208"/>
      <c r="O585" s="44"/>
      <c r="P585" s="43"/>
      <c r="Q585" s="206"/>
      <c r="R585" s="44"/>
      <c r="S585" s="90"/>
      <c r="T585" s="46"/>
      <c r="U585" s="210"/>
      <c r="V585" s="43"/>
      <c r="W585" s="186">
        <f>IFERROR(U585*INDEX(Preisstufen[Netto],MATCH(EA_Tabelle!T585,Preisstufen[Preisstufe],0)),0)</f>
        <v>0</v>
      </c>
      <c r="X585" s="186">
        <f t="shared" si="144"/>
        <v>0</v>
      </c>
      <c r="Y585" s="47"/>
      <c r="Z585" s="211"/>
      <c r="AA585" s="212"/>
      <c r="AB585" s="193">
        <f t="shared" si="136"/>
        <v>0</v>
      </c>
      <c r="AC585" s="211">
        <f t="shared" si="137"/>
        <v>0</v>
      </c>
      <c r="AD585" s="88">
        <v>0.19</v>
      </c>
      <c r="AE585" s="195">
        <f t="shared" si="140"/>
        <v>0</v>
      </c>
      <c r="AF585" s="211">
        <f t="shared" si="141"/>
        <v>0</v>
      </c>
      <c r="AG585" s="50"/>
      <c r="AH585" s="43"/>
      <c r="AI585" s="46"/>
      <c r="AJ585" s="43"/>
      <c r="AK585" s="43"/>
      <c r="AL585" s="46"/>
      <c r="AM585" s="47"/>
      <c r="AN585" s="76">
        <f t="shared" si="138"/>
        <v>0</v>
      </c>
      <c r="AO585" s="76">
        <f t="shared" si="142"/>
        <v>0</v>
      </c>
      <c r="AP585" s="214"/>
      <c r="AQ585" s="76">
        <f t="shared" si="139"/>
        <v>0</v>
      </c>
      <c r="AR585" s="91">
        <f t="shared" si="143"/>
        <v>0</v>
      </c>
      <c r="AS585" s="184">
        <f>IF(EA_Tabelle!$AI585="Ja",EA_Tabelle!$AM585,IF(EA_Tabelle!$Y585&lt;&gt;"",EA_Tabelle!$Y585,EA_Tabelle!$U585))</f>
        <v>0</v>
      </c>
      <c r="AT585" s="76">
        <f>IF(EA_Tabelle!$AI585="Ja",EA_Tabelle!$AN585,IF(EA_Tabelle!$AC585&lt;&gt;0,EA_Tabelle!$AC585,EA_Tabelle!$W585))</f>
        <v>0</v>
      </c>
      <c r="AU585" s="91">
        <f>IF(EA_Tabelle!$AI585="Ja",EA_Tabelle!$AO585,IF(EA_Tabelle!$AF585&lt;&gt;0,EA_Tabelle!$AF585,EA_Tabelle!$X585))</f>
        <v>0</v>
      </c>
    </row>
    <row r="586" spans="1:47" s="81" customFormat="1" ht="25" customHeight="1" x14ac:dyDescent="0.3">
      <c r="A586" s="89" t="str">
        <f t="shared" si="129"/>
        <v>0_566</v>
      </c>
      <c r="B586" s="78">
        <f t="shared" si="130"/>
        <v>0</v>
      </c>
      <c r="C586" s="78">
        <f>IF(EA_Tabelle!$B600="","",COUNTIF($B$20:B585,EA_Tabelle!$B600)+1)</f>
        <v>566</v>
      </c>
      <c r="D586" s="77">
        <f t="shared" si="131"/>
        <v>0</v>
      </c>
      <c r="E586" s="77" t="e">
        <f>INDEX(Lieferanten[L_ID],MATCH(EA_Tabelle!$M586,Lieferanten[Lieferantenbezeichnung],0))</f>
        <v>#N/A</v>
      </c>
      <c r="F586" s="79">
        <f t="shared" si="132"/>
        <v>0</v>
      </c>
      <c r="G586" s="79" t="str">
        <f>IF(EA_Tabelle!$L586="","",(INDEX(BT[Ressort],MATCH(EA_Tabelle!$L586,BT[Bedarfsträger],0))))</f>
        <v/>
      </c>
      <c r="H586" s="80" t="str">
        <f>IF(EA_Tabelle!$L586="","",(INDEX(BT[BT_ID],MATCH(EA_Tabelle!$L586,BT[Bedarfsträger],0))))</f>
        <v/>
      </c>
      <c r="I586" s="82">
        <f t="shared" si="133"/>
        <v>0</v>
      </c>
      <c r="J586" s="82">
        <f t="shared" si="134"/>
        <v>0</v>
      </c>
      <c r="K586" s="83">
        <f t="shared" si="135"/>
        <v>0</v>
      </c>
      <c r="L586" s="44"/>
      <c r="M586" s="46"/>
      <c r="N586" s="208"/>
      <c r="O586" s="44"/>
      <c r="P586" s="43"/>
      <c r="Q586" s="206"/>
      <c r="R586" s="44"/>
      <c r="S586" s="90"/>
      <c r="T586" s="46"/>
      <c r="U586" s="210"/>
      <c r="V586" s="43"/>
      <c r="W586" s="186">
        <f>IFERROR(U586*INDEX(Preisstufen[Netto],MATCH(EA_Tabelle!T586,Preisstufen[Preisstufe],0)),0)</f>
        <v>0</v>
      </c>
      <c r="X586" s="186">
        <f t="shared" si="144"/>
        <v>0</v>
      </c>
      <c r="Y586" s="47"/>
      <c r="Z586" s="211"/>
      <c r="AA586" s="212"/>
      <c r="AB586" s="193">
        <f t="shared" si="136"/>
        <v>0</v>
      </c>
      <c r="AC586" s="211">
        <f t="shared" si="137"/>
        <v>0</v>
      </c>
      <c r="AD586" s="88">
        <v>0.19</v>
      </c>
      <c r="AE586" s="195">
        <f t="shared" si="140"/>
        <v>0</v>
      </c>
      <c r="AF586" s="211">
        <f t="shared" si="141"/>
        <v>0</v>
      </c>
      <c r="AG586" s="50"/>
      <c r="AH586" s="43"/>
      <c r="AI586" s="46"/>
      <c r="AJ586" s="43"/>
      <c r="AK586" s="43"/>
      <c r="AL586" s="46"/>
      <c r="AM586" s="47"/>
      <c r="AN586" s="76">
        <f t="shared" si="138"/>
        <v>0</v>
      </c>
      <c r="AO586" s="76">
        <f t="shared" si="142"/>
        <v>0</v>
      </c>
      <c r="AP586" s="214"/>
      <c r="AQ586" s="76">
        <f t="shared" si="139"/>
        <v>0</v>
      </c>
      <c r="AR586" s="91">
        <f t="shared" si="143"/>
        <v>0</v>
      </c>
      <c r="AS586" s="184">
        <f>IF(EA_Tabelle!$AI586="Ja",EA_Tabelle!$AM586,IF(EA_Tabelle!$Y586&lt;&gt;"",EA_Tabelle!$Y586,EA_Tabelle!$U586))</f>
        <v>0</v>
      </c>
      <c r="AT586" s="76">
        <f>IF(EA_Tabelle!$AI586="Ja",EA_Tabelle!$AN586,IF(EA_Tabelle!$AC586&lt;&gt;0,EA_Tabelle!$AC586,EA_Tabelle!$W586))</f>
        <v>0</v>
      </c>
      <c r="AU586" s="91">
        <f>IF(EA_Tabelle!$AI586="Ja",EA_Tabelle!$AO586,IF(EA_Tabelle!$AF586&lt;&gt;0,EA_Tabelle!$AF586,EA_Tabelle!$X586))</f>
        <v>0</v>
      </c>
    </row>
    <row r="587" spans="1:47" s="81" customFormat="1" ht="25" customHeight="1" x14ac:dyDescent="0.3">
      <c r="A587" s="89" t="str">
        <f t="shared" si="129"/>
        <v>0_567</v>
      </c>
      <c r="B587" s="78">
        <f t="shared" si="130"/>
        <v>0</v>
      </c>
      <c r="C587" s="78">
        <f>IF(EA_Tabelle!$B305="","",COUNTIF($B$20:B586,EA_Tabelle!$B305)+1)</f>
        <v>567</v>
      </c>
      <c r="D587" s="77">
        <f t="shared" si="131"/>
        <v>0</v>
      </c>
      <c r="E587" s="77" t="e">
        <f>INDEX(Lieferanten[L_ID],MATCH(EA_Tabelle!$M587,Lieferanten[Lieferantenbezeichnung],0))</f>
        <v>#N/A</v>
      </c>
      <c r="F587" s="79">
        <f t="shared" si="132"/>
        <v>0</v>
      </c>
      <c r="G587" s="79" t="str">
        <f>IF(EA_Tabelle!$L587="","",(INDEX(BT[Ressort],MATCH(EA_Tabelle!$L587,BT[Bedarfsträger],0))))</f>
        <v/>
      </c>
      <c r="H587" s="80" t="str">
        <f>IF(EA_Tabelle!$L587="","",(INDEX(BT[BT_ID],MATCH(EA_Tabelle!$L587,BT[Bedarfsträger],0))))</f>
        <v/>
      </c>
      <c r="I587" s="82">
        <f t="shared" si="133"/>
        <v>0</v>
      </c>
      <c r="J587" s="82">
        <f t="shared" si="134"/>
        <v>0</v>
      </c>
      <c r="K587" s="83">
        <f t="shared" si="135"/>
        <v>0</v>
      </c>
      <c r="L587" s="44"/>
      <c r="M587" s="46"/>
      <c r="N587" s="208"/>
      <c r="O587" s="44"/>
      <c r="P587" s="43"/>
      <c r="Q587" s="206"/>
      <c r="R587" s="44"/>
      <c r="S587" s="90"/>
      <c r="T587" s="46"/>
      <c r="U587" s="210"/>
      <c r="V587" s="43"/>
      <c r="W587" s="186">
        <f>IFERROR(U587*INDEX(Preisstufen[Netto],MATCH(EA_Tabelle!T587,Preisstufen[Preisstufe],0)),0)</f>
        <v>0</v>
      </c>
      <c r="X587" s="186">
        <f t="shared" si="144"/>
        <v>0</v>
      </c>
      <c r="Y587" s="47"/>
      <c r="Z587" s="211"/>
      <c r="AA587" s="212"/>
      <c r="AB587" s="193">
        <f t="shared" si="136"/>
        <v>0</v>
      </c>
      <c r="AC587" s="211">
        <f t="shared" si="137"/>
        <v>0</v>
      </c>
      <c r="AD587" s="88">
        <v>0.19</v>
      </c>
      <c r="AE587" s="195">
        <f t="shared" si="140"/>
        <v>0</v>
      </c>
      <c r="AF587" s="211">
        <f t="shared" si="141"/>
        <v>0</v>
      </c>
      <c r="AG587" s="50"/>
      <c r="AH587" s="43"/>
      <c r="AI587" s="46"/>
      <c r="AJ587" s="43"/>
      <c r="AK587" s="43"/>
      <c r="AL587" s="46"/>
      <c r="AM587" s="47"/>
      <c r="AN587" s="76">
        <f t="shared" si="138"/>
        <v>0</v>
      </c>
      <c r="AO587" s="76">
        <f t="shared" si="142"/>
        <v>0</v>
      </c>
      <c r="AP587" s="214"/>
      <c r="AQ587" s="76">
        <f t="shared" si="139"/>
        <v>0</v>
      </c>
      <c r="AR587" s="91">
        <f t="shared" si="143"/>
        <v>0</v>
      </c>
      <c r="AS587" s="184">
        <f>IF(EA_Tabelle!$AI587="Ja",EA_Tabelle!$AM587,IF(EA_Tabelle!$Y587&lt;&gt;"",EA_Tabelle!$Y587,EA_Tabelle!$U587))</f>
        <v>0</v>
      </c>
      <c r="AT587" s="76">
        <f>IF(EA_Tabelle!$AI587="Ja",EA_Tabelle!$AN587,IF(EA_Tabelle!$AC587&lt;&gt;0,EA_Tabelle!$AC587,EA_Tabelle!$W587))</f>
        <v>0</v>
      </c>
      <c r="AU587" s="91">
        <f>IF(EA_Tabelle!$AI587="Ja",EA_Tabelle!$AO587,IF(EA_Tabelle!$AF587&lt;&gt;0,EA_Tabelle!$AF587,EA_Tabelle!$X587))</f>
        <v>0</v>
      </c>
    </row>
    <row r="588" spans="1:47" s="81" customFormat="1" ht="25" customHeight="1" x14ac:dyDescent="0.3">
      <c r="A588" s="89" t="str">
        <f t="shared" si="129"/>
        <v>0_568</v>
      </c>
      <c r="B588" s="78">
        <f t="shared" si="130"/>
        <v>0</v>
      </c>
      <c r="C588" s="78">
        <f>IF(EA_Tabelle!$B238="","",COUNTIF($B$20:B587,EA_Tabelle!$B238)+1)</f>
        <v>568</v>
      </c>
      <c r="D588" s="77">
        <f t="shared" si="131"/>
        <v>0</v>
      </c>
      <c r="E588" s="77" t="e">
        <f>INDEX(Lieferanten[L_ID],MATCH(EA_Tabelle!$M588,Lieferanten[Lieferantenbezeichnung],0))</f>
        <v>#N/A</v>
      </c>
      <c r="F588" s="79">
        <f t="shared" si="132"/>
        <v>0</v>
      </c>
      <c r="G588" s="79" t="str">
        <f>IF(EA_Tabelle!$L588="","",(INDEX(BT[Ressort],MATCH(EA_Tabelle!$L588,BT[Bedarfsträger],0))))</f>
        <v/>
      </c>
      <c r="H588" s="80" t="str">
        <f>IF(EA_Tabelle!$L588="","",(INDEX(BT[BT_ID],MATCH(EA_Tabelle!$L588,BT[Bedarfsträger],0))))</f>
        <v/>
      </c>
      <c r="I588" s="82">
        <f t="shared" si="133"/>
        <v>0</v>
      </c>
      <c r="J588" s="82">
        <f t="shared" si="134"/>
        <v>0</v>
      </c>
      <c r="K588" s="83">
        <f t="shared" si="135"/>
        <v>0</v>
      </c>
      <c r="L588" s="44"/>
      <c r="M588" s="46"/>
      <c r="N588" s="208"/>
      <c r="O588" s="44"/>
      <c r="P588" s="43"/>
      <c r="Q588" s="206"/>
      <c r="R588" s="44"/>
      <c r="S588" s="90"/>
      <c r="T588" s="46"/>
      <c r="U588" s="210"/>
      <c r="V588" s="43"/>
      <c r="W588" s="186">
        <f>IFERROR(U588*INDEX(Preisstufen[Netto],MATCH(EA_Tabelle!T588,Preisstufen[Preisstufe],0)),0)</f>
        <v>0</v>
      </c>
      <c r="X588" s="186">
        <f t="shared" si="144"/>
        <v>0</v>
      </c>
      <c r="Y588" s="47"/>
      <c r="Z588" s="211"/>
      <c r="AA588" s="212"/>
      <c r="AB588" s="193">
        <f t="shared" si="136"/>
        <v>0</v>
      </c>
      <c r="AC588" s="211">
        <f t="shared" si="137"/>
        <v>0</v>
      </c>
      <c r="AD588" s="88">
        <v>0.19</v>
      </c>
      <c r="AE588" s="195">
        <f t="shared" si="140"/>
        <v>0</v>
      </c>
      <c r="AF588" s="211">
        <f t="shared" si="141"/>
        <v>0</v>
      </c>
      <c r="AG588" s="50"/>
      <c r="AH588" s="43"/>
      <c r="AI588" s="46"/>
      <c r="AJ588" s="43"/>
      <c r="AK588" s="43"/>
      <c r="AL588" s="46"/>
      <c r="AM588" s="47"/>
      <c r="AN588" s="76">
        <f t="shared" si="138"/>
        <v>0</v>
      </c>
      <c r="AO588" s="76">
        <f t="shared" si="142"/>
        <v>0</v>
      </c>
      <c r="AP588" s="214"/>
      <c r="AQ588" s="76">
        <f t="shared" si="139"/>
        <v>0</v>
      </c>
      <c r="AR588" s="91">
        <f t="shared" si="143"/>
        <v>0</v>
      </c>
      <c r="AS588" s="184">
        <f>IF(EA_Tabelle!$AI588="Ja",EA_Tabelle!$AM588,IF(EA_Tabelle!$Y588&lt;&gt;"",EA_Tabelle!$Y588,EA_Tabelle!$U588))</f>
        <v>0</v>
      </c>
      <c r="AT588" s="76">
        <f>IF(EA_Tabelle!$AI588="Ja",EA_Tabelle!$AN588,IF(EA_Tabelle!$AC588&lt;&gt;0,EA_Tabelle!$AC588,EA_Tabelle!$W588))</f>
        <v>0</v>
      </c>
      <c r="AU588" s="91">
        <f>IF(EA_Tabelle!$AI588="Ja",EA_Tabelle!$AO588,IF(EA_Tabelle!$AF588&lt;&gt;0,EA_Tabelle!$AF588,EA_Tabelle!$X588))</f>
        <v>0</v>
      </c>
    </row>
    <row r="589" spans="1:47" s="81" customFormat="1" ht="25" customHeight="1" x14ac:dyDescent="0.3">
      <c r="A589" s="89" t="str">
        <f t="shared" si="129"/>
        <v>0_569</v>
      </c>
      <c r="B589" s="78">
        <f t="shared" si="130"/>
        <v>0</v>
      </c>
      <c r="C589" s="78">
        <f>IF(EA_Tabelle!$B456="","",COUNTIF($B$20:B588,EA_Tabelle!$B456)+1)</f>
        <v>569</v>
      </c>
      <c r="D589" s="77">
        <f t="shared" si="131"/>
        <v>0</v>
      </c>
      <c r="E589" s="77" t="e">
        <f>INDEX(Lieferanten[L_ID],MATCH(EA_Tabelle!$M589,Lieferanten[Lieferantenbezeichnung],0))</f>
        <v>#N/A</v>
      </c>
      <c r="F589" s="79">
        <f t="shared" si="132"/>
        <v>0</v>
      </c>
      <c r="G589" s="79" t="str">
        <f>IF(EA_Tabelle!$L589="","",(INDEX(BT[Ressort],MATCH(EA_Tabelle!$L589,BT[Bedarfsträger],0))))</f>
        <v/>
      </c>
      <c r="H589" s="80" t="str">
        <f>IF(EA_Tabelle!$L589="","",(INDEX(BT[BT_ID],MATCH(EA_Tabelle!$L589,BT[Bedarfsträger],0))))</f>
        <v/>
      </c>
      <c r="I589" s="82">
        <f t="shared" si="133"/>
        <v>0</v>
      </c>
      <c r="J589" s="82">
        <f t="shared" si="134"/>
        <v>0</v>
      </c>
      <c r="K589" s="83">
        <f t="shared" si="135"/>
        <v>0</v>
      </c>
      <c r="L589" s="44"/>
      <c r="M589" s="46"/>
      <c r="N589" s="208"/>
      <c r="O589" s="44"/>
      <c r="P589" s="43"/>
      <c r="Q589" s="206"/>
      <c r="R589" s="44"/>
      <c r="S589" s="90"/>
      <c r="T589" s="46"/>
      <c r="U589" s="210"/>
      <c r="V589" s="43"/>
      <c r="W589" s="186">
        <f>IFERROR(U589*INDEX(Preisstufen[Netto],MATCH(EA_Tabelle!T589,Preisstufen[Preisstufe],0)),0)</f>
        <v>0</v>
      </c>
      <c r="X589" s="186">
        <f t="shared" si="144"/>
        <v>0</v>
      </c>
      <c r="Y589" s="47"/>
      <c r="Z589" s="211"/>
      <c r="AA589" s="212"/>
      <c r="AB589" s="193">
        <f t="shared" si="136"/>
        <v>0</v>
      </c>
      <c r="AC589" s="211">
        <f t="shared" si="137"/>
        <v>0</v>
      </c>
      <c r="AD589" s="88">
        <v>0.19</v>
      </c>
      <c r="AE589" s="195">
        <f t="shared" si="140"/>
        <v>0</v>
      </c>
      <c r="AF589" s="211">
        <f t="shared" si="141"/>
        <v>0</v>
      </c>
      <c r="AG589" s="50"/>
      <c r="AH589" s="43"/>
      <c r="AI589" s="46"/>
      <c r="AJ589" s="43"/>
      <c r="AK589" s="43"/>
      <c r="AL589" s="46"/>
      <c r="AM589" s="47"/>
      <c r="AN589" s="76">
        <f t="shared" si="138"/>
        <v>0</v>
      </c>
      <c r="AO589" s="76">
        <f t="shared" si="142"/>
        <v>0</v>
      </c>
      <c r="AP589" s="214"/>
      <c r="AQ589" s="76">
        <f t="shared" si="139"/>
        <v>0</v>
      </c>
      <c r="AR589" s="91">
        <f t="shared" si="143"/>
        <v>0</v>
      </c>
      <c r="AS589" s="184">
        <f>IF(EA_Tabelle!$AI589="Ja",EA_Tabelle!$AM589,IF(EA_Tabelle!$Y589&lt;&gt;"",EA_Tabelle!$Y589,EA_Tabelle!$U589))</f>
        <v>0</v>
      </c>
      <c r="AT589" s="76">
        <f>IF(EA_Tabelle!$AI589="Ja",EA_Tabelle!$AN589,IF(EA_Tabelle!$AC589&lt;&gt;0,EA_Tabelle!$AC589,EA_Tabelle!$W589))</f>
        <v>0</v>
      </c>
      <c r="AU589" s="91">
        <f>IF(EA_Tabelle!$AI589="Ja",EA_Tabelle!$AO589,IF(EA_Tabelle!$AF589&lt;&gt;0,EA_Tabelle!$AF589,EA_Tabelle!$X589))</f>
        <v>0</v>
      </c>
    </row>
    <row r="590" spans="1:47" s="81" customFormat="1" ht="25" customHeight="1" x14ac:dyDescent="0.3">
      <c r="A590" s="89" t="str">
        <f t="shared" si="129"/>
        <v>0_570</v>
      </c>
      <c r="B590" s="78">
        <f t="shared" si="130"/>
        <v>0</v>
      </c>
      <c r="C590" s="78">
        <f>IF(EA_Tabelle!$B653="","",COUNTIF($B$20:B589,EA_Tabelle!$B653)+1)</f>
        <v>570</v>
      </c>
      <c r="D590" s="77">
        <f t="shared" si="131"/>
        <v>0</v>
      </c>
      <c r="E590" s="77" t="e">
        <f>INDEX(Lieferanten[L_ID],MATCH(EA_Tabelle!$M590,Lieferanten[Lieferantenbezeichnung],0))</f>
        <v>#N/A</v>
      </c>
      <c r="F590" s="79">
        <f t="shared" si="132"/>
        <v>0</v>
      </c>
      <c r="G590" s="79" t="str">
        <f>IF(EA_Tabelle!$L590="","",(INDEX(BT[Ressort],MATCH(EA_Tabelle!$L590,BT[Bedarfsträger],0))))</f>
        <v/>
      </c>
      <c r="H590" s="80" t="str">
        <f>IF(EA_Tabelle!$L590="","",(INDEX(BT[BT_ID],MATCH(EA_Tabelle!$L590,BT[Bedarfsträger],0))))</f>
        <v/>
      </c>
      <c r="I590" s="82">
        <f t="shared" si="133"/>
        <v>0</v>
      </c>
      <c r="J590" s="82">
        <f t="shared" si="134"/>
        <v>0</v>
      </c>
      <c r="K590" s="83">
        <f t="shared" si="135"/>
        <v>0</v>
      </c>
      <c r="L590" s="44"/>
      <c r="M590" s="46"/>
      <c r="N590" s="208"/>
      <c r="O590" s="44"/>
      <c r="P590" s="43"/>
      <c r="Q590" s="206"/>
      <c r="R590" s="44"/>
      <c r="S590" s="90"/>
      <c r="T590" s="46"/>
      <c r="U590" s="210"/>
      <c r="V590" s="43"/>
      <c r="W590" s="186">
        <f>IFERROR(U590*INDEX(Preisstufen[Netto],MATCH(EA_Tabelle!T590,Preisstufen[Preisstufe],0)),0)</f>
        <v>0</v>
      </c>
      <c r="X590" s="186">
        <f t="shared" si="144"/>
        <v>0</v>
      </c>
      <c r="Y590" s="47"/>
      <c r="Z590" s="211"/>
      <c r="AA590" s="212"/>
      <c r="AB590" s="193">
        <f t="shared" si="136"/>
        <v>0</v>
      </c>
      <c r="AC590" s="211">
        <f t="shared" si="137"/>
        <v>0</v>
      </c>
      <c r="AD590" s="88">
        <v>0.19</v>
      </c>
      <c r="AE590" s="195">
        <f t="shared" si="140"/>
        <v>0</v>
      </c>
      <c r="AF590" s="211">
        <f t="shared" si="141"/>
        <v>0</v>
      </c>
      <c r="AG590" s="50"/>
      <c r="AH590" s="43"/>
      <c r="AI590" s="46"/>
      <c r="AJ590" s="43"/>
      <c r="AK590" s="43"/>
      <c r="AL590" s="46"/>
      <c r="AM590" s="47"/>
      <c r="AN590" s="76">
        <f t="shared" si="138"/>
        <v>0</v>
      </c>
      <c r="AO590" s="76">
        <f t="shared" si="142"/>
        <v>0</v>
      </c>
      <c r="AP590" s="214"/>
      <c r="AQ590" s="76">
        <f t="shared" si="139"/>
        <v>0</v>
      </c>
      <c r="AR590" s="91">
        <f t="shared" si="143"/>
        <v>0</v>
      </c>
      <c r="AS590" s="184">
        <f>IF(EA_Tabelle!$AI590="Ja",EA_Tabelle!$AM590,IF(EA_Tabelle!$Y590&lt;&gt;"",EA_Tabelle!$Y590,EA_Tabelle!$U590))</f>
        <v>0</v>
      </c>
      <c r="AT590" s="76">
        <f>IF(EA_Tabelle!$AI590="Ja",EA_Tabelle!$AN590,IF(EA_Tabelle!$AC590&lt;&gt;0,EA_Tabelle!$AC590,EA_Tabelle!$W590))</f>
        <v>0</v>
      </c>
      <c r="AU590" s="91">
        <f>IF(EA_Tabelle!$AI590="Ja",EA_Tabelle!$AO590,IF(EA_Tabelle!$AF590&lt;&gt;0,EA_Tabelle!$AF590,EA_Tabelle!$X590))</f>
        <v>0</v>
      </c>
    </row>
    <row r="591" spans="1:47" s="81" customFormat="1" ht="25" customHeight="1" x14ac:dyDescent="0.3">
      <c r="A591" s="89" t="str">
        <f t="shared" si="129"/>
        <v>0_571</v>
      </c>
      <c r="B591" s="78">
        <f t="shared" si="130"/>
        <v>0</v>
      </c>
      <c r="C591" s="78">
        <f>IF(EA_Tabelle!$B428="","",COUNTIF($B$20:B590,EA_Tabelle!$B428)+1)</f>
        <v>571</v>
      </c>
      <c r="D591" s="77">
        <f t="shared" si="131"/>
        <v>0</v>
      </c>
      <c r="E591" s="77" t="e">
        <f>INDEX(Lieferanten[L_ID],MATCH(EA_Tabelle!$M591,Lieferanten[Lieferantenbezeichnung],0))</f>
        <v>#N/A</v>
      </c>
      <c r="F591" s="79">
        <f t="shared" si="132"/>
        <v>0</v>
      </c>
      <c r="G591" s="79" t="str">
        <f>IF(EA_Tabelle!$L591="","",(INDEX(BT[Ressort],MATCH(EA_Tabelle!$L591,BT[Bedarfsträger],0))))</f>
        <v/>
      </c>
      <c r="H591" s="80" t="str">
        <f>IF(EA_Tabelle!$L591="","",(INDEX(BT[BT_ID],MATCH(EA_Tabelle!$L591,BT[Bedarfsträger],0))))</f>
        <v/>
      </c>
      <c r="I591" s="82">
        <f t="shared" si="133"/>
        <v>0</v>
      </c>
      <c r="J591" s="82">
        <f t="shared" si="134"/>
        <v>0</v>
      </c>
      <c r="K591" s="83">
        <f t="shared" si="135"/>
        <v>0</v>
      </c>
      <c r="L591" s="44"/>
      <c r="M591" s="46"/>
      <c r="N591" s="208"/>
      <c r="O591" s="44"/>
      <c r="P591" s="43"/>
      <c r="Q591" s="206"/>
      <c r="R591" s="44"/>
      <c r="S591" s="90"/>
      <c r="T591" s="46"/>
      <c r="U591" s="210"/>
      <c r="V591" s="43"/>
      <c r="W591" s="186">
        <f>IFERROR(U591*INDEX(Preisstufen[Netto],MATCH(EA_Tabelle!T591,Preisstufen[Preisstufe],0)),0)</f>
        <v>0</v>
      </c>
      <c r="X591" s="186">
        <f t="shared" si="144"/>
        <v>0</v>
      </c>
      <c r="Y591" s="47"/>
      <c r="Z591" s="211"/>
      <c r="AA591" s="212"/>
      <c r="AB591" s="193">
        <f t="shared" si="136"/>
        <v>0</v>
      </c>
      <c r="AC591" s="211">
        <f t="shared" si="137"/>
        <v>0</v>
      </c>
      <c r="AD591" s="88">
        <v>0.19</v>
      </c>
      <c r="AE591" s="195">
        <f t="shared" si="140"/>
        <v>0</v>
      </c>
      <c r="AF591" s="211">
        <f t="shared" si="141"/>
        <v>0</v>
      </c>
      <c r="AG591" s="50"/>
      <c r="AH591" s="43"/>
      <c r="AI591" s="46"/>
      <c r="AJ591" s="43"/>
      <c r="AK591" s="43"/>
      <c r="AL591" s="46"/>
      <c r="AM591" s="47"/>
      <c r="AN591" s="76">
        <f t="shared" si="138"/>
        <v>0</v>
      </c>
      <c r="AO591" s="76">
        <f t="shared" si="142"/>
        <v>0</v>
      </c>
      <c r="AP591" s="214"/>
      <c r="AQ591" s="76">
        <f t="shared" si="139"/>
        <v>0</v>
      </c>
      <c r="AR591" s="91">
        <f t="shared" si="143"/>
        <v>0</v>
      </c>
      <c r="AS591" s="184">
        <f>IF(EA_Tabelle!$AI591="Ja",EA_Tabelle!$AM591,IF(EA_Tabelle!$Y591&lt;&gt;"",EA_Tabelle!$Y591,EA_Tabelle!$U591))</f>
        <v>0</v>
      </c>
      <c r="AT591" s="76">
        <f>IF(EA_Tabelle!$AI591="Ja",EA_Tabelle!$AN591,IF(EA_Tabelle!$AC591&lt;&gt;0,EA_Tabelle!$AC591,EA_Tabelle!$W591))</f>
        <v>0</v>
      </c>
      <c r="AU591" s="91">
        <f>IF(EA_Tabelle!$AI591="Ja",EA_Tabelle!$AO591,IF(EA_Tabelle!$AF591&lt;&gt;0,EA_Tabelle!$AF591,EA_Tabelle!$X591))</f>
        <v>0</v>
      </c>
    </row>
    <row r="592" spans="1:47" s="81" customFormat="1" ht="25" customHeight="1" x14ac:dyDescent="0.3">
      <c r="A592" s="89" t="str">
        <f t="shared" si="129"/>
        <v>0_572</v>
      </c>
      <c r="B592" s="78">
        <f t="shared" si="130"/>
        <v>0</v>
      </c>
      <c r="C592" s="78">
        <f>IF(EA_Tabelle!$B493="","",COUNTIF($B$20:B591,EA_Tabelle!$B493)+1)</f>
        <v>572</v>
      </c>
      <c r="D592" s="77">
        <f t="shared" si="131"/>
        <v>0</v>
      </c>
      <c r="E592" s="77" t="e">
        <f>INDEX(Lieferanten[L_ID],MATCH(EA_Tabelle!$M592,Lieferanten[Lieferantenbezeichnung],0))</f>
        <v>#N/A</v>
      </c>
      <c r="F592" s="79">
        <f t="shared" si="132"/>
        <v>0</v>
      </c>
      <c r="G592" s="79" t="str">
        <f>IF(EA_Tabelle!$L592="","",(INDEX(BT[Ressort],MATCH(EA_Tabelle!$L592,BT[Bedarfsträger],0))))</f>
        <v/>
      </c>
      <c r="H592" s="80" t="str">
        <f>IF(EA_Tabelle!$L592="","",(INDEX(BT[BT_ID],MATCH(EA_Tabelle!$L592,BT[Bedarfsträger],0))))</f>
        <v/>
      </c>
      <c r="I592" s="82">
        <f t="shared" si="133"/>
        <v>0</v>
      </c>
      <c r="J592" s="82">
        <f t="shared" si="134"/>
        <v>0</v>
      </c>
      <c r="K592" s="83">
        <f t="shared" si="135"/>
        <v>0</v>
      </c>
      <c r="L592" s="44"/>
      <c r="M592" s="46"/>
      <c r="N592" s="208"/>
      <c r="O592" s="44"/>
      <c r="P592" s="43"/>
      <c r="Q592" s="206"/>
      <c r="R592" s="44"/>
      <c r="S592" s="90"/>
      <c r="T592" s="46"/>
      <c r="U592" s="210"/>
      <c r="V592" s="43"/>
      <c r="W592" s="186">
        <f>IFERROR(U592*INDEX(Preisstufen[Netto],MATCH(EA_Tabelle!T592,Preisstufen[Preisstufe],0)),0)</f>
        <v>0</v>
      </c>
      <c r="X592" s="186">
        <f t="shared" si="144"/>
        <v>0</v>
      </c>
      <c r="Y592" s="47"/>
      <c r="Z592" s="211"/>
      <c r="AA592" s="212"/>
      <c r="AB592" s="193">
        <f t="shared" si="136"/>
        <v>0</v>
      </c>
      <c r="AC592" s="211">
        <f t="shared" si="137"/>
        <v>0</v>
      </c>
      <c r="AD592" s="88">
        <v>0.19</v>
      </c>
      <c r="AE592" s="195">
        <f t="shared" si="140"/>
        <v>0</v>
      </c>
      <c r="AF592" s="211">
        <f t="shared" si="141"/>
        <v>0</v>
      </c>
      <c r="AG592" s="50"/>
      <c r="AH592" s="43"/>
      <c r="AI592" s="46"/>
      <c r="AJ592" s="43"/>
      <c r="AK592" s="43"/>
      <c r="AL592" s="46"/>
      <c r="AM592" s="47"/>
      <c r="AN592" s="76">
        <f t="shared" si="138"/>
        <v>0</v>
      </c>
      <c r="AO592" s="76">
        <f t="shared" si="142"/>
        <v>0</v>
      </c>
      <c r="AP592" s="214"/>
      <c r="AQ592" s="76">
        <f t="shared" si="139"/>
        <v>0</v>
      </c>
      <c r="AR592" s="91">
        <f t="shared" si="143"/>
        <v>0</v>
      </c>
      <c r="AS592" s="184">
        <f>IF(EA_Tabelle!$AI592="Ja",EA_Tabelle!$AM592,IF(EA_Tabelle!$Y592&lt;&gt;"",EA_Tabelle!$Y592,EA_Tabelle!$U592))</f>
        <v>0</v>
      </c>
      <c r="AT592" s="76">
        <f>IF(EA_Tabelle!$AI592="Ja",EA_Tabelle!$AN592,IF(EA_Tabelle!$AC592&lt;&gt;0,EA_Tabelle!$AC592,EA_Tabelle!$W592))</f>
        <v>0</v>
      </c>
      <c r="AU592" s="91">
        <f>IF(EA_Tabelle!$AI592="Ja",EA_Tabelle!$AO592,IF(EA_Tabelle!$AF592&lt;&gt;0,EA_Tabelle!$AF592,EA_Tabelle!$X592))</f>
        <v>0</v>
      </c>
    </row>
    <row r="593" spans="1:47" s="81" customFormat="1" ht="25" customHeight="1" x14ac:dyDescent="0.3">
      <c r="A593" s="89" t="str">
        <f t="shared" si="129"/>
        <v>0_573</v>
      </c>
      <c r="B593" s="78">
        <f t="shared" si="130"/>
        <v>0</v>
      </c>
      <c r="C593" s="78">
        <f>IF(EA_Tabelle!$B275="","",COUNTIF($B$20:B592,EA_Tabelle!$B275)+1)</f>
        <v>573</v>
      </c>
      <c r="D593" s="77">
        <f t="shared" si="131"/>
        <v>0</v>
      </c>
      <c r="E593" s="77" t="e">
        <f>INDEX(Lieferanten[L_ID],MATCH(EA_Tabelle!$M593,Lieferanten[Lieferantenbezeichnung],0))</f>
        <v>#N/A</v>
      </c>
      <c r="F593" s="79">
        <f t="shared" si="132"/>
        <v>0</v>
      </c>
      <c r="G593" s="79" t="str">
        <f>IF(EA_Tabelle!$L593="","",(INDEX(BT[Ressort],MATCH(EA_Tabelle!$L593,BT[Bedarfsträger],0))))</f>
        <v/>
      </c>
      <c r="H593" s="80" t="str">
        <f>IF(EA_Tabelle!$L593="","",(INDEX(BT[BT_ID],MATCH(EA_Tabelle!$L593,BT[Bedarfsträger],0))))</f>
        <v/>
      </c>
      <c r="I593" s="82">
        <f t="shared" si="133"/>
        <v>0</v>
      </c>
      <c r="J593" s="82">
        <f t="shared" si="134"/>
        <v>0</v>
      </c>
      <c r="K593" s="83">
        <f t="shared" si="135"/>
        <v>0</v>
      </c>
      <c r="L593" s="44"/>
      <c r="M593" s="46"/>
      <c r="N593" s="208"/>
      <c r="O593" s="44"/>
      <c r="P593" s="43"/>
      <c r="Q593" s="206"/>
      <c r="R593" s="44"/>
      <c r="S593" s="90"/>
      <c r="T593" s="46"/>
      <c r="U593" s="210"/>
      <c r="V593" s="43"/>
      <c r="W593" s="186">
        <f>IFERROR(U593*INDEX(Preisstufen[Netto],MATCH(EA_Tabelle!T593,Preisstufen[Preisstufe],0)),0)</f>
        <v>0</v>
      </c>
      <c r="X593" s="186">
        <f t="shared" si="144"/>
        <v>0</v>
      </c>
      <c r="Y593" s="47"/>
      <c r="Z593" s="211"/>
      <c r="AA593" s="212"/>
      <c r="AB593" s="193">
        <f t="shared" si="136"/>
        <v>0</v>
      </c>
      <c r="AC593" s="211">
        <f t="shared" si="137"/>
        <v>0</v>
      </c>
      <c r="AD593" s="88">
        <v>0.19</v>
      </c>
      <c r="AE593" s="195">
        <f t="shared" si="140"/>
        <v>0</v>
      </c>
      <c r="AF593" s="211">
        <f t="shared" si="141"/>
        <v>0</v>
      </c>
      <c r="AG593" s="50"/>
      <c r="AH593" s="43"/>
      <c r="AI593" s="46"/>
      <c r="AJ593" s="43"/>
      <c r="AK593" s="43"/>
      <c r="AL593" s="46"/>
      <c r="AM593" s="47"/>
      <c r="AN593" s="76">
        <f t="shared" si="138"/>
        <v>0</v>
      </c>
      <c r="AO593" s="76">
        <f t="shared" si="142"/>
        <v>0</v>
      </c>
      <c r="AP593" s="214"/>
      <c r="AQ593" s="76">
        <f t="shared" si="139"/>
        <v>0</v>
      </c>
      <c r="AR593" s="91">
        <f t="shared" si="143"/>
        <v>0</v>
      </c>
      <c r="AS593" s="184">
        <f>IF(EA_Tabelle!$AI593="Ja",EA_Tabelle!$AM593,IF(EA_Tabelle!$Y593&lt;&gt;"",EA_Tabelle!$Y593,EA_Tabelle!$U593))</f>
        <v>0</v>
      </c>
      <c r="AT593" s="76">
        <f>IF(EA_Tabelle!$AI593="Ja",EA_Tabelle!$AN593,IF(EA_Tabelle!$AC593&lt;&gt;0,EA_Tabelle!$AC593,EA_Tabelle!$W593))</f>
        <v>0</v>
      </c>
      <c r="AU593" s="91">
        <f>IF(EA_Tabelle!$AI593="Ja",EA_Tabelle!$AO593,IF(EA_Tabelle!$AF593&lt;&gt;0,EA_Tabelle!$AF593,EA_Tabelle!$X593))</f>
        <v>0</v>
      </c>
    </row>
    <row r="594" spans="1:47" s="81" customFormat="1" ht="25" customHeight="1" x14ac:dyDescent="0.3">
      <c r="A594" s="89" t="str">
        <f t="shared" si="129"/>
        <v>0_574</v>
      </c>
      <c r="B594" s="78">
        <f t="shared" si="130"/>
        <v>0</v>
      </c>
      <c r="C594" s="78">
        <f>IF(EA_Tabelle!$B646="","",COUNTIF($B$20:B593,EA_Tabelle!$B646)+1)</f>
        <v>574</v>
      </c>
      <c r="D594" s="77">
        <f t="shared" si="131"/>
        <v>0</v>
      </c>
      <c r="E594" s="77" t="e">
        <f>INDEX(Lieferanten[L_ID],MATCH(EA_Tabelle!$M594,Lieferanten[Lieferantenbezeichnung],0))</f>
        <v>#N/A</v>
      </c>
      <c r="F594" s="79">
        <f t="shared" si="132"/>
        <v>0</v>
      </c>
      <c r="G594" s="79" t="str">
        <f>IF(EA_Tabelle!$L594="","",(INDEX(BT[Ressort],MATCH(EA_Tabelle!$L594,BT[Bedarfsträger],0))))</f>
        <v/>
      </c>
      <c r="H594" s="80" t="str">
        <f>IF(EA_Tabelle!$L594="","",(INDEX(BT[BT_ID],MATCH(EA_Tabelle!$L594,BT[Bedarfsträger],0))))</f>
        <v/>
      </c>
      <c r="I594" s="82">
        <f t="shared" si="133"/>
        <v>0</v>
      </c>
      <c r="J594" s="82">
        <f t="shared" si="134"/>
        <v>0</v>
      </c>
      <c r="K594" s="83">
        <f t="shared" si="135"/>
        <v>0</v>
      </c>
      <c r="L594" s="44"/>
      <c r="M594" s="46"/>
      <c r="N594" s="208"/>
      <c r="O594" s="44"/>
      <c r="P594" s="43"/>
      <c r="Q594" s="206"/>
      <c r="R594" s="44"/>
      <c r="S594" s="90"/>
      <c r="T594" s="46"/>
      <c r="U594" s="210"/>
      <c r="V594" s="43"/>
      <c r="W594" s="186">
        <f>IFERROR(U594*INDEX(Preisstufen[Netto],MATCH(EA_Tabelle!T594,Preisstufen[Preisstufe],0)),0)</f>
        <v>0</v>
      </c>
      <c r="X594" s="186">
        <f t="shared" si="144"/>
        <v>0</v>
      </c>
      <c r="Y594" s="47"/>
      <c r="Z594" s="211"/>
      <c r="AA594" s="212"/>
      <c r="AB594" s="193">
        <f t="shared" si="136"/>
        <v>0</v>
      </c>
      <c r="AC594" s="211">
        <f t="shared" si="137"/>
        <v>0</v>
      </c>
      <c r="AD594" s="88">
        <v>0.19</v>
      </c>
      <c r="AE594" s="195">
        <f t="shared" si="140"/>
        <v>0</v>
      </c>
      <c r="AF594" s="211">
        <f t="shared" si="141"/>
        <v>0</v>
      </c>
      <c r="AG594" s="50"/>
      <c r="AH594" s="43"/>
      <c r="AI594" s="46"/>
      <c r="AJ594" s="43"/>
      <c r="AK594" s="43"/>
      <c r="AL594" s="46"/>
      <c r="AM594" s="47"/>
      <c r="AN594" s="76">
        <f t="shared" si="138"/>
        <v>0</v>
      </c>
      <c r="AO594" s="76">
        <f t="shared" si="142"/>
        <v>0</v>
      </c>
      <c r="AP594" s="214"/>
      <c r="AQ594" s="76">
        <f t="shared" si="139"/>
        <v>0</v>
      </c>
      <c r="AR594" s="91">
        <f t="shared" si="143"/>
        <v>0</v>
      </c>
      <c r="AS594" s="184">
        <f>IF(EA_Tabelle!$AI594="Ja",EA_Tabelle!$AM594,IF(EA_Tabelle!$Y594&lt;&gt;"",EA_Tabelle!$Y594,EA_Tabelle!$U594))</f>
        <v>0</v>
      </c>
      <c r="AT594" s="76">
        <f>IF(EA_Tabelle!$AI594="Ja",EA_Tabelle!$AN594,IF(EA_Tabelle!$AC594&lt;&gt;0,EA_Tabelle!$AC594,EA_Tabelle!$W594))</f>
        <v>0</v>
      </c>
      <c r="AU594" s="91">
        <f>IF(EA_Tabelle!$AI594="Ja",EA_Tabelle!$AO594,IF(EA_Tabelle!$AF594&lt;&gt;0,EA_Tabelle!$AF594,EA_Tabelle!$X594))</f>
        <v>0</v>
      </c>
    </row>
    <row r="595" spans="1:47" s="81" customFormat="1" ht="25" customHeight="1" x14ac:dyDescent="0.3">
      <c r="A595" s="89" t="str">
        <f t="shared" si="129"/>
        <v>0_575</v>
      </c>
      <c r="B595" s="78">
        <f t="shared" si="130"/>
        <v>0</v>
      </c>
      <c r="C595" s="78">
        <f>IF(EA_Tabelle!$B556="","",COUNTIF($B$20:B594,EA_Tabelle!$B556)+1)</f>
        <v>575</v>
      </c>
      <c r="D595" s="77">
        <f t="shared" si="131"/>
        <v>0</v>
      </c>
      <c r="E595" s="77" t="e">
        <f>INDEX(Lieferanten[L_ID],MATCH(EA_Tabelle!$M595,Lieferanten[Lieferantenbezeichnung],0))</f>
        <v>#N/A</v>
      </c>
      <c r="F595" s="79">
        <f t="shared" si="132"/>
        <v>0</v>
      </c>
      <c r="G595" s="79" t="str">
        <f>IF(EA_Tabelle!$L595="","",(INDEX(BT[Ressort],MATCH(EA_Tabelle!$L595,BT[Bedarfsträger],0))))</f>
        <v/>
      </c>
      <c r="H595" s="80" t="str">
        <f>IF(EA_Tabelle!$L595="","",(INDEX(BT[BT_ID],MATCH(EA_Tabelle!$L595,BT[Bedarfsträger],0))))</f>
        <v/>
      </c>
      <c r="I595" s="82">
        <f t="shared" si="133"/>
        <v>0</v>
      </c>
      <c r="J595" s="82">
        <f t="shared" si="134"/>
        <v>0</v>
      </c>
      <c r="K595" s="83">
        <f t="shared" si="135"/>
        <v>0</v>
      </c>
      <c r="L595" s="44"/>
      <c r="M595" s="46"/>
      <c r="N595" s="208"/>
      <c r="O595" s="44"/>
      <c r="P595" s="43"/>
      <c r="Q595" s="206"/>
      <c r="R595" s="44"/>
      <c r="S595" s="90"/>
      <c r="T595" s="46"/>
      <c r="U595" s="210"/>
      <c r="V595" s="43"/>
      <c r="W595" s="186">
        <f>IFERROR(U595*INDEX(Preisstufen[Netto],MATCH(EA_Tabelle!T595,Preisstufen[Preisstufe],0)),0)</f>
        <v>0</v>
      </c>
      <c r="X595" s="186">
        <f t="shared" si="144"/>
        <v>0</v>
      </c>
      <c r="Y595" s="47"/>
      <c r="Z595" s="211"/>
      <c r="AA595" s="212"/>
      <c r="AB595" s="193">
        <f t="shared" si="136"/>
        <v>0</v>
      </c>
      <c r="AC595" s="211">
        <f t="shared" si="137"/>
        <v>0</v>
      </c>
      <c r="AD595" s="88">
        <v>0.19</v>
      </c>
      <c r="AE595" s="195">
        <f t="shared" si="140"/>
        <v>0</v>
      </c>
      <c r="AF595" s="211">
        <f t="shared" si="141"/>
        <v>0</v>
      </c>
      <c r="AG595" s="50"/>
      <c r="AH595" s="43"/>
      <c r="AI595" s="46"/>
      <c r="AJ595" s="43"/>
      <c r="AK595" s="43"/>
      <c r="AL595" s="46"/>
      <c r="AM595" s="47"/>
      <c r="AN595" s="76">
        <f t="shared" si="138"/>
        <v>0</v>
      </c>
      <c r="AO595" s="76">
        <f t="shared" si="142"/>
        <v>0</v>
      </c>
      <c r="AP595" s="214"/>
      <c r="AQ595" s="76">
        <f t="shared" si="139"/>
        <v>0</v>
      </c>
      <c r="AR595" s="91">
        <f t="shared" si="143"/>
        <v>0</v>
      </c>
      <c r="AS595" s="184">
        <f>IF(EA_Tabelle!$AI595="Ja",EA_Tabelle!$AM595,IF(EA_Tabelle!$Y595&lt;&gt;"",EA_Tabelle!$Y595,EA_Tabelle!$U595))</f>
        <v>0</v>
      </c>
      <c r="AT595" s="76">
        <f>IF(EA_Tabelle!$AI595="Ja",EA_Tabelle!$AN595,IF(EA_Tabelle!$AC595&lt;&gt;0,EA_Tabelle!$AC595,EA_Tabelle!$W595))</f>
        <v>0</v>
      </c>
      <c r="AU595" s="91">
        <f>IF(EA_Tabelle!$AI595="Ja",EA_Tabelle!$AO595,IF(EA_Tabelle!$AF595&lt;&gt;0,EA_Tabelle!$AF595,EA_Tabelle!$X595))</f>
        <v>0</v>
      </c>
    </row>
    <row r="596" spans="1:47" s="81" customFormat="1" ht="25" customHeight="1" x14ac:dyDescent="0.3">
      <c r="A596" s="89" t="str">
        <f t="shared" si="129"/>
        <v>0_576</v>
      </c>
      <c r="B596" s="78">
        <f t="shared" si="130"/>
        <v>0</v>
      </c>
      <c r="C596" s="78">
        <f>IF(EA_Tabelle!$B299="","",COUNTIF($B$20:B595,EA_Tabelle!$B299)+1)</f>
        <v>576</v>
      </c>
      <c r="D596" s="77">
        <f t="shared" si="131"/>
        <v>0</v>
      </c>
      <c r="E596" s="77" t="e">
        <f>INDEX(Lieferanten[L_ID],MATCH(EA_Tabelle!$M596,Lieferanten[Lieferantenbezeichnung],0))</f>
        <v>#N/A</v>
      </c>
      <c r="F596" s="79">
        <f t="shared" si="132"/>
        <v>0</v>
      </c>
      <c r="G596" s="79" t="str">
        <f>IF(EA_Tabelle!$L596="","",(INDEX(BT[Ressort],MATCH(EA_Tabelle!$L596,BT[Bedarfsträger],0))))</f>
        <v/>
      </c>
      <c r="H596" s="80" t="str">
        <f>IF(EA_Tabelle!$L596="","",(INDEX(BT[BT_ID],MATCH(EA_Tabelle!$L596,BT[Bedarfsträger],0))))</f>
        <v/>
      </c>
      <c r="I596" s="82">
        <f t="shared" si="133"/>
        <v>0</v>
      </c>
      <c r="J596" s="82">
        <f t="shared" si="134"/>
        <v>0</v>
      </c>
      <c r="K596" s="83">
        <f t="shared" si="135"/>
        <v>0</v>
      </c>
      <c r="L596" s="44"/>
      <c r="M596" s="46"/>
      <c r="N596" s="208"/>
      <c r="O596" s="44"/>
      <c r="P596" s="43"/>
      <c r="Q596" s="206"/>
      <c r="R596" s="44"/>
      <c r="S596" s="90"/>
      <c r="T596" s="46"/>
      <c r="U596" s="210"/>
      <c r="V596" s="43"/>
      <c r="W596" s="186">
        <f>IFERROR(U596*INDEX(Preisstufen[Netto],MATCH(EA_Tabelle!T596,Preisstufen[Preisstufe],0)),0)</f>
        <v>0</v>
      </c>
      <c r="X596" s="186">
        <f t="shared" si="144"/>
        <v>0</v>
      </c>
      <c r="Y596" s="47"/>
      <c r="Z596" s="211"/>
      <c r="AA596" s="212"/>
      <c r="AB596" s="193">
        <f t="shared" si="136"/>
        <v>0</v>
      </c>
      <c r="AC596" s="211">
        <f t="shared" si="137"/>
        <v>0</v>
      </c>
      <c r="AD596" s="88">
        <v>0.19</v>
      </c>
      <c r="AE596" s="195">
        <f t="shared" si="140"/>
        <v>0</v>
      </c>
      <c r="AF596" s="211">
        <f t="shared" si="141"/>
        <v>0</v>
      </c>
      <c r="AG596" s="50"/>
      <c r="AH596" s="43"/>
      <c r="AI596" s="46"/>
      <c r="AJ596" s="43"/>
      <c r="AK596" s="43"/>
      <c r="AL596" s="46"/>
      <c r="AM596" s="47"/>
      <c r="AN596" s="76">
        <f t="shared" si="138"/>
        <v>0</v>
      </c>
      <c r="AO596" s="76">
        <f t="shared" si="142"/>
        <v>0</v>
      </c>
      <c r="AP596" s="214"/>
      <c r="AQ596" s="76">
        <f t="shared" si="139"/>
        <v>0</v>
      </c>
      <c r="AR596" s="91">
        <f t="shared" si="143"/>
        <v>0</v>
      </c>
      <c r="AS596" s="184">
        <f>IF(EA_Tabelle!$AI596="Ja",EA_Tabelle!$AM596,IF(EA_Tabelle!$Y596&lt;&gt;"",EA_Tabelle!$Y596,EA_Tabelle!$U596))</f>
        <v>0</v>
      </c>
      <c r="AT596" s="76">
        <f>IF(EA_Tabelle!$AI596="Ja",EA_Tabelle!$AN596,IF(EA_Tabelle!$AC596&lt;&gt;0,EA_Tabelle!$AC596,EA_Tabelle!$W596))</f>
        <v>0</v>
      </c>
      <c r="AU596" s="91">
        <f>IF(EA_Tabelle!$AI596="Ja",EA_Tabelle!$AO596,IF(EA_Tabelle!$AF596&lt;&gt;0,EA_Tabelle!$AF596,EA_Tabelle!$X596))</f>
        <v>0</v>
      </c>
    </row>
    <row r="597" spans="1:47" s="81" customFormat="1" ht="25" customHeight="1" x14ac:dyDescent="0.3">
      <c r="A597" s="89" t="str">
        <f t="shared" ref="A597:A660" si="145">IF(B597="","",B597&amp;"_"&amp;C597)</f>
        <v>0_577</v>
      </c>
      <c r="B597" s="78">
        <f t="shared" ref="B597:B660" si="146">$S$8</f>
        <v>0</v>
      </c>
      <c r="C597" s="78">
        <f>IF(EA_Tabelle!$B314="","",COUNTIF($B$20:B596,EA_Tabelle!$B314)+1)</f>
        <v>577</v>
      </c>
      <c r="D597" s="77">
        <f t="shared" ref="D597:D660" si="147">$S$6</f>
        <v>0</v>
      </c>
      <c r="E597" s="77" t="e">
        <f>INDEX(Lieferanten[L_ID],MATCH(EA_Tabelle!$M597,Lieferanten[Lieferantenbezeichnung],0))</f>
        <v>#N/A</v>
      </c>
      <c r="F597" s="79">
        <f t="shared" ref="F597:F660" si="148">$N$6</f>
        <v>0</v>
      </c>
      <c r="G597" s="79" t="str">
        <f>IF(EA_Tabelle!$L597="","",(INDEX(BT[Ressort],MATCH(EA_Tabelle!$L597,BT[Bedarfsträger],0))))</f>
        <v/>
      </c>
      <c r="H597" s="80" t="str">
        <f>IF(EA_Tabelle!$L597="","",(INDEX(BT[BT_ID],MATCH(EA_Tabelle!$L597,BT[Bedarfsträger],0))))</f>
        <v/>
      </c>
      <c r="I597" s="82">
        <f t="shared" ref="I597:I660" si="149">$N$10</f>
        <v>0</v>
      </c>
      <c r="J597" s="82">
        <f t="shared" ref="J597:J660" si="150">$P$10</f>
        <v>0</v>
      </c>
      <c r="K597" s="83">
        <f t="shared" ref="K597:K660" si="151">$S$10</f>
        <v>0</v>
      </c>
      <c r="L597" s="44"/>
      <c r="M597" s="46"/>
      <c r="N597" s="208"/>
      <c r="O597" s="44"/>
      <c r="P597" s="43"/>
      <c r="Q597" s="206"/>
      <c r="R597" s="44"/>
      <c r="S597" s="90"/>
      <c r="T597" s="46"/>
      <c r="U597" s="210"/>
      <c r="V597" s="43"/>
      <c r="W597" s="186">
        <f>IFERROR(U597*INDEX(Preisstufen[Netto],MATCH(EA_Tabelle!T597,Preisstufen[Preisstufe],0)),0)</f>
        <v>0</v>
      </c>
      <c r="X597" s="186">
        <f t="shared" si="144"/>
        <v>0</v>
      </c>
      <c r="Y597" s="47"/>
      <c r="Z597" s="211"/>
      <c r="AA597" s="212"/>
      <c r="AB597" s="193">
        <f t="shared" ref="AB597:AB660" si="152">IFERROR(IF(Vertragstyp="Beratervertrag", W597/U597,Z597*(1-AA597)),0)</f>
        <v>0</v>
      </c>
      <c r="AC597" s="211">
        <f t="shared" ref="AC597:AC660" si="153">IF(Vertragstyp="Beratervertrag", W597,Y597*AB597)</f>
        <v>0</v>
      </c>
      <c r="AD597" s="88">
        <v>0.19</v>
      </c>
      <c r="AE597" s="195">
        <f t="shared" si="140"/>
        <v>0</v>
      </c>
      <c r="AF597" s="211">
        <f t="shared" si="141"/>
        <v>0</v>
      </c>
      <c r="AG597" s="50"/>
      <c r="AH597" s="43"/>
      <c r="AI597" s="46"/>
      <c r="AJ597" s="43"/>
      <c r="AK597" s="43"/>
      <c r="AL597" s="46"/>
      <c r="AM597" s="47"/>
      <c r="AN597" s="76">
        <f t="shared" ref="AN597:AN660" si="154">AM597*AB597</f>
        <v>0</v>
      </c>
      <c r="AO597" s="76">
        <f t="shared" si="142"/>
        <v>0</v>
      </c>
      <c r="AP597" s="214"/>
      <c r="AQ597" s="76">
        <f t="shared" ref="AQ597:AQ660" si="155">AN597*(1-AP597)</f>
        <v>0</v>
      </c>
      <c r="AR597" s="91">
        <f t="shared" si="143"/>
        <v>0</v>
      </c>
      <c r="AS597" s="184">
        <f>IF(EA_Tabelle!$AI597="Ja",EA_Tabelle!$AM597,IF(EA_Tabelle!$Y597&lt;&gt;"",EA_Tabelle!$Y597,EA_Tabelle!$U597))</f>
        <v>0</v>
      </c>
      <c r="AT597" s="76">
        <f>IF(EA_Tabelle!$AI597="Ja",EA_Tabelle!$AN597,IF(EA_Tabelle!$AC597&lt;&gt;0,EA_Tabelle!$AC597,EA_Tabelle!$W597))</f>
        <v>0</v>
      </c>
      <c r="AU597" s="91">
        <f>IF(EA_Tabelle!$AI597="Ja",EA_Tabelle!$AO597,IF(EA_Tabelle!$AF597&lt;&gt;0,EA_Tabelle!$AF597,EA_Tabelle!$X597))</f>
        <v>0</v>
      </c>
    </row>
    <row r="598" spans="1:47" s="81" customFormat="1" ht="25" customHeight="1" x14ac:dyDescent="0.3">
      <c r="A598" s="89" t="str">
        <f t="shared" si="145"/>
        <v>0_578</v>
      </c>
      <c r="B598" s="78">
        <f t="shared" si="146"/>
        <v>0</v>
      </c>
      <c r="C598" s="78">
        <f>IF(EA_Tabelle!$B288="","",COUNTIF($B$20:B597,EA_Tabelle!$B288)+1)</f>
        <v>578</v>
      </c>
      <c r="D598" s="77">
        <f t="shared" si="147"/>
        <v>0</v>
      </c>
      <c r="E598" s="77" t="e">
        <f>INDEX(Lieferanten[L_ID],MATCH(EA_Tabelle!$M598,Lieferanten[Lieferantenbezeichnung],0))</f>
        <v>#N/A</v>
      </c>
      <c r="F598" s="79">
        <f t="shared" si="148"/>
        <v>0</v>
      </c>
      <c r="G598" s="79" t="str">
        <f>IF(EA_Tabelle!$L598="","",(INDEX(BT[Ressort],MATCH(EA_Tabelle!$L598,BT[Bedarfsträger],0))))</f>
        <v/>
      </c>
      <c r="H598" s="80" t="str">
        <f>IF(EA_Tabelle!$L598="","",(INDEX(BT[BT_ID],MATCH(EA_Tabelle!$L598,BT[Bedarfsträger],0))))</f>
        <v/>
      </c>
      <c r="I598" s="82">
        <f t="shared" si="149"/>
        <v>0</v>
      </c>
      <c r="J598" s="82">
        <f t="shared" si="150"/>
        <v>0</v>
      </c>
      <c r="K598" s="83">
        <f t="shared" si="151"/>
        <v>0</v>
      </c>
      <c r="L598" s="44"/>
      <c r="M598" s="46"/>
      <c r="N598" s="208"/>
      <c r="O598" s="44"/>
      <c r="P598" s="43"/>
      <c r="Q598" s="206"/>
      <c r="R598" s="44"/>
      <c r="S598" s="90"/>
      <c r="T598" s="46"/>
      <c r="U598" s="210"/>
      <c r="V598" s="43"/>
      <c r="W598" s="186">
        <f>IFERROR(U598*INDEX(Preisstufen[Netto],MATCH(EA_Tabelle!T598,Preisstufen[Preisstufe],0)),0)</f>
        <v>0</v>
      </c>
      <c r="X598" s="186">
        <f t="shared" si="144"/>
        <v>0</v>
      </c>
      <c r="Y598" s="47"/>
      <c r="Z598" s="211"/>
      <c r="AA598" s="212"/>
      <c r="AB598" s="193">
        <f t="shared" si="152"/>
        <v>0</v>
      </c>
      <c r="AC598" s="211">
        <f t="shared" si="153"/>
        <v>0</v>
      </c>
      <c r="AD598" s="88">
        <v>0.19</v>
      </c>
      <c r="AE598" s="195">
        <f t="shared" ref="AE598:AE661" si="156">AB598*(1+AD598)</f>
        <v>0</v>
      </c>
      <c r="AF598" s="211">
        <f t="shared" ref="AF598:AF661" si="157">AC598*(1+AD598)</f>
        <v>0</v>
      </c>
      <c r="AG598" s="50"/>
      <c r="AH598" s="43"/>
      <c r="AI598" s="46"/>
      <c r="AJ598" s="43"/>
      <c r="AK598" s="43"/>
      <c r="AL598" s="46"/>
      <c r="AM598" s="47"/>
      <c r="AN598" s="76">
        <f t="shared" si="154"/>
        <v>0</v>
      </c>
      <c r="AO598" s="76">
        <f t="shared" ref="AO598:AO661" si="158">AN598*(1+AD598)</f>
        <v>0</v>
      </c>
      <c r="AP598" s="214"/>
      <c r="AQ598" s="76">
        <f t="shared" si="155"/>
        <v>0</v>
      </c>
      <c r="AR598" s="91">
        <f t="shared" ref="AR598:AR661" si="159">AQ598*(1+AD598)</f>
        <v>0</v>
      </c>
      <c r="AS598" s="184">
        <f>IF(EA_Tabelle!$AI598="Ja",EA_Tabelle!$AM598,IF(EA_Tabelle!$Y598&lt;&gt;"",EA_Tabelle!$Y598,EA_Tabelle!$U598))</f>
        <v>0</v>
      </c>
      <c r="AT598" s="76">
        <f>IF(EA_Tabelle!$AI598="Ja",EA_Tabelle!$AN598,IF(EA_Tabelle!$AC598&lt;&gt;0,EA_Tabelle!$AC598,EA_Tabelle!$W598))</f>
        <v>0</v>
      </c>
      <c r="AU598" s="91">
        <f>IF(EA_Tabelle!$AI598="Ja",EA_Tabelle!$AO598,IF(EA_Tabelle!$AF598&lt;&gt;0,EA_Tabelle!$AF598,EA_Tabelle!$X598))</f>
        <v>0</v>
      </c>
    </row>
    <row r="599" spans="1:47" s="81" customFormat="1" ht="25" customHeight="1" x14ac:dyDescent="0.3">
      <c r="A599" s="89" t="str">
        <f t="shared" si="145"/>
        <v>0_579</v>
      </c>
      <c r="B599" s="78">
        <f t="shared" si="146"/>
        <v>0</v>
      </c>
      <c r="C599" s="78">
        <f>IF(EA_Tabelle!$B578="","",COUNTIF($B$20:B598,EA_Tabelle!$B578)+1)</f>
        <v>579</v>
      </c>
      <c r="D599" s="77">
        <f t="shared" si="147"/>
        <v>0</v>
      </c>
      <c r="E599" s="77" t="e">
        <f>INDEX(Lieferanten[L_ID],MATCH(EA_Tabelle!$M599,Lieferanten[Lieferantenbezeichnung],0))</f>
        <v>#N/A</v>
      </c>
      <c r="F599" s="79">
        <f t="shared" si="148"/>
        <v>0</v>
      </c>
      <c r="G599" s="79" t="str">
        <f>IF(EA_Tabelle!$L599="","",(INDEX(BT[Ressort],MATCH(EA_Tabelle!$L599,BT[Bedarfsträger],0))))</f>
        <v/>
      </c>
      <c r="H599" s="80" t="str">
        <f>IF(EA_Tabelle!$L599="","",(INDEX(BT[BT_ID],MATCH(EA_Tabelle!$L599,BT[Bedarfsträger],0))))</f>
        <v/>
      </c>
      <c r="I599" s="82">
        <f t="shared" si="149"/>
        <v>0</v>
      </c>
      <c r="J599" s="82">
        <f t="shared" si="150"/>
        <v>0</v>
      </c>
      <c r="K599" s="83">
        <f t="shared" si="151"/>
        <v>0</v>
      </c>
      <c r="L599" s="44"/>
      <c r="M599" s="46"/>
      <c r="N599" s="208"/>
      <c r="O599" s="44"/>
      <c r="P599" s="43"/>
      <c r="Q599" s="206"/>
      <c r="R599" s="44"/>
      <c r="S599" s="90"/>
      <c r="T599" s="46"/>
      <c r="U599" s="210"/>
      <c r="V599" s="43"/>
      <c r="W599" s="186">
        <f>IFERROR(U599*INDEX(Preisstufen[Netto],MATCH(EA_Tabelle!T599,Preisstufen[Preisstufe],0)),0)</f>
        <v>0</v>
      </c>
      <c r="X599" s="186">
        <f t="shared" si="144"/>
        <v>0</v>
      </c>
      <c r="Y599" s="47"/>
      <c r="Z599" s="211"/>
      <c r="AA599" s="212"/>
      <c r="AB599" s="193">
        <f t="shared" si="152"/>
        <v>0</v>
      </c>
      <c r="AC599" s="211">
        <f t="shared" si="153"/>
        <v>0</v>
      </c>
      <c r="AD599" s="88">
        <v>0.19</v>
      </c>
      <c r="AE599" s="195">
        <f t="shared" si="156"/>
        <v>0</v>
      </c>
      <c r="AF599" s="211">
        <f t="shared" si="157"/>
        <v>0</v>
      </c>
      <c r="AG599" s="50"/>
      <c r="AH599" s="43"/>
      <c r="AI599" s="46"/>
      <c r="AJ599" s="43"/>
      <c r="AK599" s="43"/>
      <c r="AL599" s="46"/>
      <c r="AM599" s="47"/>
      <c r="AN599" s="76">
        <f t="shared" si="154"/>
        <v>0</v>
      </c>
      <c r="AO599" s="76">
        <f t="shared" si="158"/>
        <v>0</v>
      </c>
      <c r="AP599" s="214"/>
      <c r="AQ599" s="76">
        <f t="shared" si="155"/>
        <v>0</v>
      </c>
      <c r="AR599" s="91">
        <f t="shared" si="159"/>
        <v>0</v>
      </c>
      <c r="AS599" s="184">
        <f>IF(EA_Tabelle!$AI599="Ja",EA_Tabelle!$AM599,IF(EA_Tabelle!$Y599&lt;&gt;"",EA_Tabelle!$Y599,EA_Tabelle!$U599))</f>
        <v>0</v>
      </c>
      <c r="AT599" s="76">
        <f>IF(EA_Tabelle!$AI599="Ja",EA_Tabelle!$AN599,IF(EA_Tabelle!$AC599&lt;&gt;0,EA_Tabelle!$AC599,EA_Tabelle!$W599))</f>
        <v>0</v>
      </c>
      <c r="AU599" s="91">
        <f>IF(EA_Tabelle!$AI599="Ja",EA_Tabelle!$AO599,IF(EA_Tabelle!$AF599&lt;&gt;0,EA_Tabelle!$AF599,EA_Tabelle!$X599))</f>
        <v>0</v>
      </c>
    </row>
    <row r="600" spans="1:47" s="81" customFormat="1" ht="25" customHeight="1" x14ac:dyDescent="0.3">
      <c r="A600" s="89" t="str">
        <f t="shared" si="145"/>
        <v>0_580</v>
      </c>
      <c r="B600" s="78">
        <f t="shared" si="146"/>
        <v>0</v>
      </c>
      <c r="C600" s="78">
        <f>IF(EA_Tabelle!$B513="","",COUNTIF($B$20:B599,EA_Tabelle!$B513)+1)</f>
        <v>580</v>
      </c>
      <c r="D600" s="77">
        <f t="shared" si="147"/>
        <v>0</v>
      </c>
      <c r="E600" s="77" t="e">
        <f>INDEX(Lieferanten[L_ID],MATCH(EA_Tabelle!$M600,Lieferanten[Lieferantenbezeichnung],0))</f>
        <v>#N/A</v>
      </c>
      <c r="F600" s="79">
        <f t="shared" si="148"/>
        <v>0</v>
      </c>
      <c r="G600" s="79" t="str">
        <f>IF(EA_Tabelle!$L600="","",(INDEX(BT[Ressort],MATCH(EA_Tabelle!$L600,BT[Bedarfsträger],0))))</f>
        <v/>
      </c>
      <c r="H600" s="80" t="str">
        <f>IF(EA_Tabelle!$L600="","",(INDEX(BT[BT_ID],MATCH(EA_Tabelle!$L600,BT[Bedarfsträger],0))))</f>
        <v/>
      </c>
      <c r="I600" s="82">
        <f t="shared" si="149"/>
        <v>0</v>
      </c>
      <c r="J600" s="82">
        <f t="shared" si="150"/>
        <v>0</v>
      </c>
      <c r="K600" s="83">
        <f t="shared" si="151"/>
        <v>0</v>
      </c>
      <c r="L600" s="44"/>
      <c r="M600" s="46"/>
      <c r="N600" s="208"/>
      <c r="O600" s="44"/>
      <c r="P600" s="43"/>
      <c r="Q600" s="206"/>
      <c r="R600" s="44"/>
      <c r="S600" s="90"/>
      <c r="T600" s="46"/>
      <c r="U600" s="210"/>
      <c r="V600" s="43"/>
      <c r="W600" s="186">
        <f>IFERROR(U600*INDEX(Preisstufen[Netto],MATCH(EA_Tabelle!T600,Preisstufen[Preisstufe],0)),0)</f>
        <v>0</v>
      </c>
      <c r="X600" s="186">
        <f t="shared" si="144"/>
        <v>0</v>
      </c>
      <c r="Y600" s="47"/>
      <c r="Z600" s="211"/>
      <c r="AA600" s="212"/>
      <c r="AB600" s="193">
        <f t="shared" si="152"/>
        <v>0</v>
      </c>
      <c r="AC600" s="211">
        <f t="shared" si="153"/>
        <v>0</v>
      </c>
      <c r="AD600" s="88">
        <v>0.19</v>
      </c>
      <c r="AE600" s="195">
        <f t="shared" si="156"/>
        <v>0</v>
      </c>
      <c r="AF600" s="211">
        <f t="shared" si="157"/>
        <v>0</v>
      </c>
      <c r="AG600" s="50"/>
      <c r="AH600" s="43"/>
      <c r="AI600" s="46"/>
      <c r="AJ600" s="43"/>
      <c r="AK600" s="43"/>
      <c r="AL600" s="46"/>
      <c r="AM600" s="47"/>
      <c r="AN600" s="76">
        <f t="shared" si="154"/>
        <v>0</v>
      </c>
      <c r="AO600" s="76">
        <f t="shared" si="158"/>
        <v>0</v>
      </c>
      <c r="AP600" s="214"/>
      <c r="AQ600" s="76">
        <f t="shared" si="155"/>
        <v>0</v>
      </c>
      <c r="AR600" s="91">
        <f t="shared" si="159"/>
        <v>0</v>
      </c>
      <c r="AS600" s="184">
        <f>IF(EA_Tabelle!$AI600="Ja",EA_Tabelle!$AM600,IF(EA_Tabelle!$Y600&lt;&gt;"",EA_Tabelle!$Y600,EA_Tabelle!$U600))</f>
        <v>0</v>
      </c>
      <c r="AT600" s="76">
        <f>IF(EA_Tabelle!$AI600="Ja",EA_Tabelle!$AN600,IF(EA_Tabelle!$AC600&lt;&gt;0,EA_Tabelle!$AC600,EA_Tabelle!$W600))</f>
        <v>0</v>
      </c>
      <c r="AU600" s="91">
        <f>IF(EA_Tabelle!$AI600="Ja",EA_Tabelle!$AO600,IF(EA_Tabelle!$AF600&lt;&gt;0,EA_Tabelle!$AF600,EA_Tabelle!$X600))</f>
        <v>0</v>
      </c>
    </row>
    <row r="601" spans="1:47" s="81" customFormat="1" ht="25" customHeight="1" x14ac:dyDescent="0.3">
      <c r="A601" s="89" t="str">
        <f t="shared" si="145"/>
        <v>0_581</v>
      </c>
      <c r="B601" s="78">
        <f t="shared" si="146"/>
        <v>0</v>
      </c>
      <c r="C601" s="78">
        <f>IF(EA_Tabelle!$B35="","",COUNTIF($B$20:B600,EA_Tabelle!$B35)+1)</f>
        <v>581</v>
      </c>
      <c r="D601" s="77">
        <f t="shared" si="147"/>
        <v>0</v>
      </c>
      <c r="E601" s="77" t="e">
        <f>INDEX(Lieferanten[L_ID],MATCH(EA_Tabelle!$M601,Lieferanten[Lieferantenbezeichnung],0))</f>
        <v>#N/A</v>
      </c>
      <c r="F601" s="79">
        <f t="shared" si="148"/>
        <v>0</v>
      </c>
      <c r="G601" s="79" t="str">
        <f>IF(EA_Tabelle!$L601="","",(INDEX(BT[Ressort],MATCH(EA_Tabelle!$L601,BT[Bedarfsträger],0))))</f>
        <v/>
      </c>
      <c r="H601" s="80" t="str">
        <f>IF(EA_Tabelle!$L601="","",(INDEX(BT[BT_ID],MATCH(EA_Tabelle!$L601,BT[Bedarfsträger],0))))</f>
        <v/>
      </c>
      <c r="I601" s="82">
        <f t="shared" si="149"/>
        <v>0</v>
      </c>
      <c r="J601" s="82">
        <f t="shared" si="150"/>
        <v>0</v>
      </c>
      <c r="K601" s="83">
        <f t="shared" si="151"/>
        <v>0</v>
      </c>
      <c r="L601" s="44"/>
      <c r="M601" s="46"/>
      <c r="N601" s="208"/>
      <c r="O601" s="44"/>
      <c r="P601" s="43"/>
      <c r="Q601" s="206"/>
      <c r="R601" s="44"/>
      <c r="S601" s="90"/>
      <c r="T601" s="46"/>
      <c r="U601" s="210"/>
      <c r="V601" s="43"/>
      <c r="W601" s="186">
        <f>IFERROR(U601*INDEX(Preisstufen[Netto],MATCH(EA_Tabelle!T601,Preisstufen[Preisstufe],0)),0)</f>
        <v>0</v>
      </c>
      <c r="X601" s="186">
        <f t="shared" si="144"/>
        <v>0</v>
      </c>
      <c r="Y601" s="47"/>
      <c r="Z601" s="211"/>
      <c r="AA601" s="212"/>
      <c r="AB601" s="193">
        <f t="shared" si="152"/>
        <v>0</v>
      </c>
      <c r="AC601" s="211">
        <f t="shared" si="153"/>
        <v>0</v>
      </c>
      <c r="AD601" s="88">
        <v>0.19</v>
      </c>
      <c r="AE601" s="195">
        <f t="shared" si="156"/>
        <v>0</v>
      </c>
      <c r="AF601" s="211">
        <f t="shared" si="157"/>
        <v>0</v>
      </c>
      <c r="AG601" s="50"/>
      <c r="AH601" s="43"/>
      <c r="AI601" s="46"/>
      <c r="AJ601" s="43"/>
      <c r="AK601" s="43"/>
      <c r="AL601" s="46"/>
      <c r="AM601" s="47"/>
      <c r="AN601" s="76">
        <f t="shared" si="154"/>
        <v>0</v>
      </c>
      <c r="AO601" s="76">
        <f t="shared" si="158"/>
        <v>0</v>
      </c>
      <c r="AP601" s="214"/>
      <c r="AQ601" s="76">
        <f t="shared" si="155"/>
        <v>0</v>
      </c>
      <c r="AR601" s="91">
        <f t="shared" si="159"/>
        <v>0</v>
      </c>
      <c r="AS601" s="184">
        <f>IF(EA_Tabelle!$AI601="Ja",EA_Tabelle!$AM601,IF(EA_Tabelle!$Y601&lt;&gt;"",EA_Tabelle!$Y601,EA_Tabelle!$U601))</f>
        <v>0</v>
      </c>
      <c r="AT601" s="76">
        <f>IF(EA_Tabelle!$AI601="Ja",EA_Tabelle!$AN601,IF(EA_Tabelle!$AC601&lt;&gt;0,EA_Tabelle!$AC601,EA_Tabelle!$W601))</f>
        <v>0</v>
      </c>
      <c r="AU601" s="91">
        <f>IF(EA_Tabelle!$AI601="Ja",EA_Tabelle!$AO601,IF(EA_Tabelle!$AF601&lt;&gt;0,EA_Tabelle!$AF601,EA_Tabelle!$X601))</f>
        <v>0</v>
      </c>
    </row>
    <row r="602" spans="1:47" s="81" customFormat="1" ht="25" customHeight="1" x14ac:dyDescent="0.3">
      <c r="A602" s="89" t="str">
        <f t="shared" si="145"/>
        <v>0_582</v>
      </c>
      <c r="B602" s="78">
        <f t="shared" si="146"/>
        <v>0</v>
      </c>
      <c r="C602" s="78">
        <f>IF(EA_Tabelle!$B643="","",COUNTIF($B$20:B601,EA_Tabelle!$B643)+1)</f>
        <v>582</v>
      </c>
      <c r="D602" s="77">
        <f t="shared" si="147"/>
        <v>0</v>
      </c>
      <c r="E602" s="77" t="e">
        <f>INDEX(Lieferanten[L_ID],MATCH(EA_Tabelle!$M602,Lieferanten[Lieferantenbezeichnung],0))</f>
        <v>#N/A</v>
      </c>
      <c r="F602" s="79">
        <f t="shared" si="148"/>
        <v>0</v>
      </c>
      <c r="G602" s="79" t="str">
        <f>IF(EA_Tabelle!$L602="","",(INDEX(BT[Ressort],MATCH(EA_Tabelle!$L602,BT[Bedarfsträger],0))))</f>
        <v/>
      </c>
      <c r="H602" s="80" t="str">
        <f>IF(EA_Tabelle!$L602="","",(INDEX(BT[BT_ID],MATCH(EA_Tabelle!$L602,BT[Bedarfsträger],0))))</f>
        <v/>
      </c>
      <c r="I602" s="82">
        <f t="shared" si="149"/>
        <v>0</v>
      </c>
      <c r="J602" s="82">
        <f t="shared" si="150"/>
        <v>0</v>
      </c>
      <c r="K602" s="83">
        <f t="shared" si="151"/>
        <v>0</v>
      </c>
      <c r="L602" s="44"/>
      <c r="M602" s="46"/>
      <c r="N602" s="208"/>
      <c r="O602" s="44"/>
      <c r="P602" s="43"/>
      <c r="Q602" s="206"/>
      <c r="R602" s="44"/>
      <c r="S602" s="90"/>
      <c r="T602" s="46"/>
      <c r="U602" s="210"/>
      <c r="V602" s="43"/>
      <c r="W602" s="186">
        <f>IFERROR(U602*INDEX(Preisstufen[Netto],MATCH(EA_Tabelle!T602,Preisstufen[Preisstufe],0)),0)</f>
        <v>0</v>
      </c>
      <c r="X602" s="186">
        <f t="shared" si="144"/>
        <v>0</v>
      </c>
      <c r="Y602" s="47"/>
      <c r="Z602" s="211"/>
      <c r="AA602" s="212"/>
      <c r="AB602" s="193">
        <f t="shared" si="152"/>
        <v>0</v>
      </c>
      <c r="AC602" s="211">
        <f t="shared" si="153"/>
        <v>0</v>
      </c>
      <c r="AD602" s="88">
        <v>0.19</v>
      </c>
      <c r="AE602" s="195">
        <f t="shared" si="156"/>
        <v>0</v>
      </c>
      <c r="AF602" s="211">
        <f t="shared" si="157"/>
        <v>0</v>
      </c>
      <c r="AG602" s="50"/>
      <c r="AH602" s="43"/>
      <c r="AI602" s="46"/>
      <c r="AJ602" s="43"/>
      <c r="AK602" s="43"/>
      <c r="AL602" s="46"/>
      <c r="AM602" s="47"/>
      <c r="AN602" s="76">
        <f t="shared" si="154"/>
        <v>0</v>
      </c>
      <c r="AO602" s="76">
        <f t="shared" si="158"/>
        <v>0</v>
      </c>
      <c r="AP602" s="214"/>
      <c r="AQ602" s="76">
        <f t="shared" si="155"/>
        <v>0</v>
      </c>
      <c r="AR602" s="91">
        <f t="shared" si="159"/>
        <v>0</v>
      </c>
      <c r="AS602" s="184">
        <f>IF(EA_Tabelle!$AI602="Ja",EA_Tabelle!$AM602,IF(EA_Tabelle!$Y602&lt;&gt;"",EA_Tabelle!$Y602,EA_Tabelle!$U602))</f>
        <v>0</v>
      </c>
      <c r="AT602" s="76">
        <f>IF(EA_Tabelle!$AI602="Ja",EA_Tabelle!$AN602,IF(EA_Tabelle!$AC602&lt;&gt;0,EA_Tabelle!$AC602,EA_Tabelle!$W602))</f>
        <v>0</v>
      </c>
      <c r="AU602" s="91">
        <f>IF(EA_Tabelle!$AI602="Ja",EA_Tabelle!$AO602,IF(EA_Tabelle!$AF602&lt;&gt;0,EA_Tabelle!$AF602,EA_Tabelle!$X602))</f>
        <v>0</v>
      </c>
    </row>
    <row r="603" spans="1:47" s="81" customFormat="1" ht="25" customHeight="1" x14ac:dyDescent="0.3">
      <c r="A603" s="89" t="str">
        <f t="shared" si="145"/>
        <v>0_583</v>
      </c>
      <c r="B603" s="78">
        <f t="shared" si="146"/>
        <v>0</v>
      </c>
      <c r="C603" s="78">
        <f>IF(EA_Tabelle!$B221="","",COUNTIF($B$20:B602,EA_Tabelle!$B221)+1)</f>
        <v>583</v>
      </c>
      <c r="D603" s="77">
        <f t="shared" si="147"/>
        <v>0</v>
      </c>
      <c r="E603" s="77" t="e">
        <f>INDEX(Lieferanten[L_ID],MATCH(EA_Tabelle!$M603,Lieferanten[Lieferantenbezeichnung],0))</f>
        <v>#N/A</v>
      </c>
      <c r="F603" s="79">
        <f t="shared" si="148"/>
        <v>0</v>
      </c>
      <c r="G603" s="79" t="str">
        <f>IF(EA_Tabelle!$L603="","",(INDEX(BT[Ressort],MATCH(EA_Tabelle!$L603,BT[Bedarfsträger],0))))</f>
        <v/>
      </c>
      <c r="H603" s="80" t="str">
        <f>IF(EA_Tabelle!$L603="","",(INDEX(BT[BT_ID],MATCH(EA_Tabelle!$L603,BT[Bedarfsträger],0))))</f>
        <v/>
      </c>
      <c r="I603" s="82">
        <f t="shared" si="149"/>
        <v>0</v>
      </c>
      <c r="J603" s="82">
        <f t="shared" si="150"/>
        <v>0</v>
      </c>
      <c r="K603" s="83">
        <f t="shared" si="151"/>
        <v>0</v>
      </c>
      <c r="L603" s="44"/>
      <c r="M603" s="46"/>
      <c r="N603" s="208"/>
      <c r="O603" s="44"/>
      <c r="P603" s="43"/>
      <c r="Q603" s="206"/>
      <c r="R603" s="44"/>
      <c r="S603" s="90"/>
      <c r="T603" s="46"/>
      <c r="U603" s="210"/>
      <c r="V603" s="43"/>
      <c r="W603" s="186">
        <f>IFERROR(U603*INDEX(Preisstufen[Netto],MATCH(EA_Tabelle!T603,Preisstufen[Preisstufe],0)),0)</f>
        <v>0</v>
      </c>
      <c r="X603" s="186">
        <f t="shared" si="144"/>
        <v>0</v>
      </c>
      <c r="Y603" s="47"/>
      <c r="Z603" s="211"/>
      <c r="AA603" s="212"/>
      <c r="AB603" s="193">
        <f t="shared" si="152"/>
        <v>0</v>
      </c>
      <c r="AC603" s="211">
        <f t="shared" si="153"/>
        <v>0</v>
      </c>
      <c r="AD603" s="88">
        <v>0.19</v>
      </c>
      <c r="AE603" s="195">
        <f t="shared" si="156"/>
        <v>0</v>
      </c>
      <c r="AF603" s="211">
        <f t="shared" si="157"/>
        <v>0</v>
      </c>
      <c r="AG603" s="50"/>
      <c r="AH603" s="43"/>
      <c r="AI603" s="46"/>
      <c r="AJ603" s="43"/>
      <c r="AK603" s="43"/>
      <c r="AL603" s="46"/>
      <c r="AM603" s="47"/>
      <c r="AN603" s="76">
        <f t="shared" si="154"/>
        <v>0</v>
      </c>
      <c r="AO603" s="76">
        <f t="shared" si="158"/>
        <v>0</v>
      </c>
      <c r="AP603" s="214"/>
      <c r="AQ603" s="76">
        <f t="shared" si="155"/>
        <v>0</v>
      </c>
      <c r="AR603" s="91">
        <f t="shared" si="159"/>
        <v>0</v>
      </c>
      <c r="AS603" s="184">
        <f>IF(EA_Tabelle!$AI603="Ja",EA_Tabelle!$AM603,IF(EA_Tabelle!$Y603&lt;&gt;"",EA_Tabelle!$Y603,EA_Tabelle!$U603))</f>
        <v>0</v>
      </c>
      <c r="AT603" s="76">
        <f>IF(EA_Tabelle!$AI603="Ja",EA_Tabelle!$AN603,IF(EA_Tabelle!$AC603&lt;&gt;0,EA_Tabelle!$AC603,EA_Tabelle!$W603))</f>
        <v>0</v>
      </c>
      <c r="AU603" s="91">
        <f>IF(EA_Tabelle!$AI603="Ja",EA_Tabelle!$AO603,IF(EA_Tabelle!$AF603&lt;&gt;0,EA_Tabelle!$AF603,EA_Tabelle!$X603))</f>
        <v>0</v>
      </c>
    </row>
    <row r="604" spans="1:47" s="81" customFormat="1" ht="25" customHeight="1" x14ac:dyDescent="0.3">
      <c r="A604" s="89" t="str">
        <f t="shared" si="145"/>
        <v>0_584</v>
      </c>
      <c r="B604" s="78">
        <f t="shared" si="146"/>
        <v>0</v>
      </c>
      <c r="C604" s="78">
        <f>IF(EA_Tabelle!$B684="","",COUNTIF($B$20:B603,EA_Tabelle!$B684)+1)</f>
        <v>584</v>
      </c>
      <c r="D604" s="77">
        <f t="shared" si="147"/>
        <v>0</v>
      </c>
      <c r="E604" s="77" t="e">
        <f>INDEX(Lieferanten[L_ID],MATCH(EA_Tabelle!$M604,Lieferanten[Lieferantenbezeichnung],0))</f>
        <v>#N/A</v>
      </c>
      <c r="F604" s="79">
        <f t="shared" si="148"/>
        <v>0</v>
      </c>
      <c r="G604" s="79" t="str">
        <f>IF(EA_Tabelle!$L604="","",(INDEX(BT[Ressort],MATCH(EA_Tabelle!$L604,BT[Bedarfsträger],0))))</f>
        <v/>
      </c>
      <c r="H604" s="80" t="str">
        <f>IF(EA_Tabelle!$L604="","",(INDEX(BT[BT_ID],MATCH(EA_Tabelle!$L604,BT[Bedarfsträger],0))))</f>
        <v/>
      </c>
      <c r="I604" s="82">
        <f t="shared" si="149"/>
        <v>0</v>
      </c>
      <c r="J604" s="82">
        <f t="shared" si="150"/>
        <v>0</v>
      </c>
      <c r="K604" s="83">
        <f t="shared" si="151"/>
        <v>0</v>
      </c>
      <c r="L604" s="44"/>
      <c r="M604" s="46"/>
      <c r="N604" s="208"/>
      <c r="O604" s="44"/>
      <c r="P604" s="43"/>
      <c r="Q604" s="206"/>
      <c r="R604" s="44"/>
      <c r="S604" s="90"/>
      <c r="T604" s="46"/>
      <c r="U604" s="210"/>
      <c r="V604" s="43"/>
      <c r="W604" s="186">
        <f>IFERROR(U604*INDEX(Preisstufen[Netto],MATCH(EA_Tabelle!T604,Preisstufen[Preisstufe],0)),0)</f>
        <v>0</v>
      </c>
      <c r="X604" s="186">
        <f t="shared" si="144"/>
        <v>0</v>
      </c>
      <c r="Y604" s="47"/>
      <c r="Z604" s="211"/>
      <c r="AA604" s="212"/>
      <c r="AB604" s="193">
        <f t="shared" si="152"/>
        <v>0</v>
      </c>
      <c r="AC604" s="211">
        <f t="shared" si="153"/>
        <v>0</v>
      </c>
      <c r="AD604" s="88">
        <v>0.19</v>
      </c>
      <c r="AE604" s="195">
        <f t="shared" si="156"/>
        <v>0</v>
      </c>
      <c r="AF604" s="211">
        <f t="shared" si="157"/>
        <v>0</v>
      </c>
      <c r="AG604" s="50"/>
      <c r="AH604" s="43"/>
      <c r="AI604" s="46"/>
      <c r="AJ604" s="43"/>
      <c r="AK604" s="43"/>
      <c r="AL604" s="46"/>
      <c r="AM604" s="47"/>
      <c r="AN604" s="76">
        <f t="shared" si="154"/>
        <v>0</v>
      </c>
      <c r="AO604" s="76">
        <f t="shared" si="158"/>
        <v>0</v>
      </c>
      <c r="AP604" s="214"/>
      <c r="AQ604" s="76">
        <f t="shared" si="155"/>
        <v>0</v>
      </c>
      <c r="AR604" s="91">
        <f t="shared" si="159"/>
        <v>0</v>
      </c>
      <c r="AS604" s="184">
        <f>IF(EA_Tabelle!$AI604="Ja",EA_Tabelle!$AM604,IF(EA_Tabelle!$Y604&lt;&gt;"",EA_Tabelle!$Y604,EA_Tabelle!$U604))</f>
        <v>0</v>
      </c>
      <c r="AT604" s="76">
        <f>IF(EA_Tabelle!$AI604="Ja",EA_Tabelle!$AN604,IF(EA_Tabelle!$AC604&lt;&gt;0,EA_Tabelle!$AC604,EA_Tabelle!$W604))</f>
        <v>0</v>
      </c>
      <c r="AU604" s="91">
        <f>IF(EA_Tabelle!$AI604="Ja",EA_Tabelle!$AO604,IF(EA_Tabelle!$AF604&lt;&gt;0,EA_Tabelle!$AF604,EA_Tabelle!$X604))</f>
        <v>0</v>
      </c>
    </row>
    <row r="605" spans="1:47" s="81" customFormat="1" ht="25" customHeight="1" x14ac:dyDescent="0.3">
      <c r="A605" s="89" t="str">
        <f t="shared" si="145"/>
        <v>0_585</v>
      </c>
      <c r="B605" s="78">
        <f t="shared" si="146"/>
        <v>0</v>
      </c>
      <c r="C605" s="78">
        <f>IF(EA_Tabelle!$B356="","",COUNTIF($B$20:B604,EA_Tabelle!$B356)+1)</f>
        <v>585</v>
      </c>
      <c r="D605" s="77">
        <f t="shared" si="147"/>
        <v>0</v>
      </c>
      <c r="E605" s="77" t="e">
        <f>INDEX(Lieferanten[L_ID],MATCH(EA_Tabelle!$M605,Lieferanten[Lieferantenbezeichnung],0))</f>
        <v>#N/A</v>
      </c>
      <c r="F605" s="79">
        <f t="shared" si="148"/>
        <v>0</v>
      </c>
      <c r="G605" s="79" t="str">
        <f>IF(EA_Tabelle!$L605="","",(INDEX(BT[Ressort],MATCH(EA_Tabelle!$L605,BT[Bedarfsträger],0))))</f>
        <v/>
      </c>
      <c r="H605" s="80" t="str">
        <f>IF(EA_Tabelle!$L605="","",(INDEX(BT[BT_ID],MATCH(EA_Tabelle!$L605,BT[Bedarfsträger],0))))</f>
        <v/>
      </c>
      <c r="I605" s="82">
        <f t="shared" si="149"/>
        <v>0</v>
      </c>
      <c r="J605" s="82">
        <f t="shared" si="150"/>
        <v>0</v>
      </c>
      <c r="K605" s="83">
        <f t="shared" si="151"/>
        <v>0</v>
      </c>
      <c r="L605" s="44"/>
      <c r="M605" s="46"/>
      <c r="N605" s="208"/>
      <c r="O605" s="44"/>
      <c r="P605" s="43"/>
      <c r="Q605" s="206"/>
      <c r="R605" s="44"/>
      <c r="S605" s="90"/>
      <c r="T605" s="46"/>
      <c r="U605" s="210"/>
      <c r="V605" s="43"/>
      <c r="W605" s="186">
        <f>IFERROR(U605*INDEX(Preisstufen[Netto],MATCH(EA_Tabelle!T605,Preisstufen[Preisstufe],0)),0)</f>
        <v>0</v>
      </c>
      <c r="X605" s="186">
        <f t="shared" si="144"/>
        <v>0</v>
      </c>
      <c r="Y605" s="47"/>
      <c r="Z605" s="211"/>
      <c r="AA605" s="212"/>
      <c r="AB605" s="193">
        <f t="shared" si="152"/>
        <v>0</v>
      </c>
      <c r="AC605" s="211">
        <f t="shared" si="153"/>
        <v>0</v>
      </c>
      <c r="AD605" s="88">
        <v>0.19</v>
      </c>
      <c r="AE605" s="195">
        <f t="shared" si="156"/>
        <v>0</v>
      </c>
      <c r="AF605" s="211">
        <f t="shared" si="157"/>
        <v>0</v>
      </c>
      <c r="AG605" s="50"/>
      <c r="AH605" s="43"/>
      <c r="AI605" s="46"/>
      <c r="AJ605" s="43"/>
      <c r="AK605" s="43"/>
      <c r="AL605" s="46"/>
      <c r="AM605" s="47"/>
      <c r="AN605" s="76">
        <f t="shared" si="154"/>
        <v>0</v>
      </c>
      <c r="AO605" s="76">
        <f t="shared" si="158"/>
        <v>0</v>
      </c>
      <c r="AP605" s="214"/>
      <c r="AQ605" s="76">
        <f t="shared" si="155"/>
        <v>0</v>
      </c>
      <c r="AR605" s="91">
        <f t="shared" si="159"/>
        <v>0</v>
      </c>
      <c r="AS605" s="184">
        <f>IF(EA_Tabelle!$AI605="Ja",EA_Tabelle!$AM605,IF(EA_Tabelle!$Y605&lt;&gt;"",EA_Tabelle!$Y605,EA_Tabelle!$U605))</f>
        <v>0</v>
      </c>
      <c r="AT605" s="76">
        <f>IF(EA_Tabelle!$AI605="Ja",EA_Tabelle!$AN605,IF(EA_Tabelle!$AC605&lt;&gt;0,EA_Tabelle!$AC605,EA_Tabelle!$W605))</f>
        <v>0</v>
      </c>
      <c r="AU605" s="91">
        <f>IF(EA_Tabelle!$AI605="Ja",EA_Tabelle!$AO605,IF(EA_Tabelle!$AF605&lt;&gt;0,EA_Tabelle!$AF605,EA_Tabelle!$X605))</f>
        <v>0</v>
      </c>
    </row>
    <row r="606" spans="1:47" s="81" customFormat="1" ht="25" customHeight="1" x14ac:dyDescent="0.3">
      <c r="A606" s="89" t="str">
        <f t="shared" si="145"/>
        <v>0_586</v>
      </c>
      <c r="B606" s="78">
        <f t="shared" si="146"/>
        <v>0</v>
      </c>
      <c r="C606" s="78">
        <f>IF(EA_Tabelle!$B407="","",COUNTIF($B$20:B605,EA_Tabelle!$B407)+1)</f>
        <v>586</v>
      </c>
      <c r="D606" s="77">
        <f t="shared" si="147"/>
        <v>0</v>
      </c>
      <c r="E606" s="77" t="e">
        <f>INDEX(Lieferanten[L_ID],MATCH(EA_Tabelle!$M606,Lieferanten[Lieferantenbezeichnung],0))</f>
        <v>#N/A</v>
      </c>
      <c r="F606" s="79">
        <f t="shared" si="148"/>
        <v>0</v>
      </c>
      <c r="G606" s="79" t="str">
        <f>IF(EA_Tabelle!$L606="","",(INDEX(BT[Ressort],MATCH(EA_Tabelle!$L606,BT[Bedarfsträger],0))))</f>
        <v/>
      </c>
      <c r="H606" s="80" t="str">
        <f>IF(EA_Tabelle!$L606="","",(INDEX(BT[BT_ID],MATCH(EA_Tabelle!$L606,BT[Bedarfsträger],0))))</f>
        <v/>
      </c>
      <c r="I606" s="82">
        <f t="shared" si="149"/>
        <v>0</v>
      </c>
      <c r="J606" s="82">
        <f t="shared" si="150"/>
        <v>0</v>
      </c>
      <c r="K606" s="83">
        <f t="shared" si="151"/>
        <v>0</v>
      </c>
      <c r="L606" s="44"/>
      <c r="M606" s="46"/>
      <c r="N606" s="208"/>
      <c r="O606" s="44"/>
      <c r="P606" s="43"/>
      <c r="Q606" s="206"/>
      <c r="R606" s="44"/>
      <c r="S606" s="90"/>
      <c r="T606" s="46"/>
      <c r="U606" s="210"/>
      <c r="V606" s="43"/>
      <c r="W606" s="186">
        <f>IFERROR(U606*INDEX(Preisstufen[Netto],MATCH(EA_Tabelle!T606,Preisstufen[Preisstufe],0)),0)</f>
        <v>0</v>
      </c>
      <c r="X606" s="186">
        <f t="shared" si="144"/>
        <v>0</v>
      </c>
      <c r="Y606" s="47"/>
      <c r="Z606" s="211"/>
      <c r="AA606" s="212"/>
      <c r="AB606" s="193">
        <f t="shared" si="152"/>
        <v>0</v>
      </c>
      <c r="AC606" s="211">
        <f t="shared" si="153"/>
        <v>0</v>
      </c>
      <c r="AD606" s="88">
        <v>0.19</v>
      </c>
      <c r="AE606" s="195">
        <f t="shared" si="156"/>
        <v>0</v>
      </c>
      <c r="AF606" s="211">
        <f t="shared" si="157"/>
        <v>0</v>
      </c>
      <c r="AG606" s="50"/>
      <c r="AH606" s="43"/>
      <c r="AI606" s="46"/>
      <c r="AJ606" s="43"/>
      <c r="AK606" s="43"/>
      <c r="AL606" s="46"/>
      <c r="AM606" s="47"/>
      <c r="AN606" s="76">
        <f t="shared" si="154"/>
        <v>0</v>
      </c>
      <c r="AO606" s="76">
        <f t="shared" si="158"/>
        <v>0</v>
      </c>
      <c r="AP606" s="214"/>
      <c r="AQ606" s="76">
        <f t="shared" si="155"/>
        <v>0</v>
      </c>
      <c r="AR606" s="91">
        <f t="shared" si="159"/>
        <v>0</v>
      </c>
      <c r="AS606" s="184">
        <f>IF(EA_Tabelle!$AI606="Ja",EA_Tabelle!$AM606,IF(EA_Tabelle!$Y606&lt;&gt;"",EA_Tabelle!$Y606,EA_Tabelle!$U606))</f>
        <v>0</v>
      </c>
      <c r="AT606" s="76">
        <f>IF(EA_Tabelle!$AI606="Ja",EA_Tabelle!$AN606,IF(EA_Tabelle!$AC606&lt;&gt;0,EA_Tabelle!$AC606,EA_Tabelle!$W606))</f>
        <v>0</v>
      </c>
      <c r="AU606" s="91">
        <f>IF(EA_Tabelle!$AI606="Ja",EA_Tabelle!$AO606,IF(EA_Tabelle!$AF606&lt;&gt;0,EA_Tabelle!$AF606,EA_Tabelle!$X606))</f>
        <v>0</v>
      </c>
    </row>
    <row r="607" spans="1:47" s="81" customFormat="1" ht="25" customHeight="1" x14ac:dyDescent="0.3">
      <c r="A607" s="89" t="str">
        <f t="shared" si="145"/>
        <v>0_587</v>
      </c>
      <c r="B607" s="78">
        <f t="shared" si="146"/>
        <v>0</v>
      </c>
      <c r="C607" s="78">
        <f>IF(EA_Tabelle!$B330="","",COUNTIF($B$20:B606,EA_Tabelle!$B330)+1)</f>
        <v>587</v>
      </c>
      <c r="D607" s="77">
        <f t="shared" si="147"/>
        <v>0</v>
      </c>
      <c r="E607" s="77" t="e">
        <f>INDEX(Lieferanten[L_ID],MATCH(EA_Tabelle!$M607,Lieferanten[Lieferantenbezeichnung],0))</f>
        <v>#N/A</v>
      </c>
      <c r="F607" s="79">
        <f t="shared" si="148"/>
        <v>0</v>
      </c>
      <c r="G607" s="79" t="str">
        <f>IF(EA_Tabelle!$L607="","",(INDEX(BT[Ressort],MATCH(EA_Tabelle!$L607,BT[Bedarfsträger],0))))</f>
        <v/>
      </c>
      <c r="H607" s="80" t="str">
        <f>IF(EA_Tabelle!$L607="","",(INDEX(BT[BT_ID],MATCH(EA_Tabelle!$L607,BT[Bedarfsträger],0))))</f>
        <v/>
      </c>
      <c r="I607" s="82">
        <f t="shared" si="149"/>
        <v>0</v>
      </c>
      <c r="J607" s="82">
        <f t="shared" si="150"/>
        <v>0</v>
      </c>
      <c r="K607" s="83">
        <f t="shared" si="151"/>
        <v>0</v>
      </c>
      <c r="L607" s="44"/>
      <c r="M607" s="46"/>
      <c r="N607" s="208"/>
      <c r="O607" s="44"/>
      <c r="P607" s="43"/>
      <c r="Q607" s="206"/>
      <c r="R607" s="44"/>
      <c r="S607" s="90"/>
      <c r="T607" s="46"/>
      <c r="U607" s="210"/>
      <c r="V607" s="43"/>
      <c r="W607" s="186">
        <f>IFERROR(U607*INDEX(Preisstufen[Netto],MATCH(EA_Tabelle!T607,Preisstufen[Preisstufe],0)),0)</f>
        <v>0</v>
      </c>
      <c r="X607" s="186">
        <f t="shared" si="144"/>
        <v>0</v>
      </c>
      <c r="Y607" s="47"/>
      <c r="Z607" s="211"/>
      <c r="AA607" s="212"/>
      <c r="AB607" s="193">
        <f t="shared" si="152"/>
        <v>0</v>
      </c>
      <c r="AC607" s="211">
        <f t="shared" si="153"/>
        <v>0</v>
      </c>
      <c r="AD607" s="88">
        <v>0.19</v>
      </c>
      <c r="AE607" s="195">
        <f t="shared" si="156"/>
        <v>0</v>
      </c>
      <c r="AF607" s="211">
        <f t="shared" si="157"/>
        <v>0</v>
      </c>
      <c r="AG607" s="50"/>
      <c r="AH607" s="43"/>
      <c r="AI607" s="46"/>
      <c r="AJ607" s="43"/>
      <c r="AK607" s="43"/>
      <c r="AL607" s="46"/>
      <c r="AM607" s="47"/>
      <c r="AN607" s="76">
        <f t="shared" si="154"/>
        <v>0</v>
      </c>
      <c r="AO607" s="76">
        <f t="shared" si="158"/>
        <v>0</v>
      </c>
      <c r="AP607" s="214"/>
      <c r="AQ607" s="76">
        <f t="shared" si="155"/>
        <v>0</v>
      </c>
      <c r="AR607" s="91">
        <f t="shared" si="159"/>
        <v>0</v>
      </c>
      <c r="AS607" s="184">
        <f>IF(EA_Tabelle!$AI607="Ja",EA_Tabelle!$AM607,IF(EA_Tabelle!$Y607&lt;&gt;"",EA_Tabelle!$Y607,EA_Tabelle!$U607))</f>
        <v>0</v>
      </c>
      <c r="AT607" s="76">
        <f>IF(EA_Tabelle!$AI607="Ja",EA_Tabelle!$AN607,IF(EA_Tabelle!$AC607&lt;&gt;0,EA_Tabelle!$AC607,EA_Tabelle!$W607))</f>
        <v>0</v>
      </c>
      <c r="AU607" s="91">
        <f>IF(EA_Tabelle!$AI607="Ja",EA_Tabelle!$AO607,IF(EA_Tabelle!$AF607&lt;&gt;0,EA_Tabelle!$AF607,EA_Tabelle!$X607))</f>
        <v>0</v>
      </c>
    </row>
    <row r="608" spans="1:47" s="81" customFormat="1" ht="25" customHeight="1" x14ac:dyDescent="0.3">
      <c r="A608" s="89" t="str">
        <f t="shared" si="145"/>
        <v>0_588</v>
      </c>
      <c r="B608" s="78">
        <f t="shared" si="146"/>
        <v>0</v>
      </c>
      <c r="C608" s="78">
        <f>IF(EA_Tabelle!$B563="","",COUNTIF($B$20:B607,EA_Tabelle!$B563)+1)</f>
        <v>588</v>
      </c>
      <c r="D608" s="77">
        <f t="shared" si="147"/>
        <v>0</v>
      </c>
      <c r="E608" s="77" t="e">
        <f>INDEX(Lieferanten[L_ID],MATCH(EA_Tabelle!$M608,Lieferanten[Lieferantenbezeichnung],0))</f>
        <v>#N/A</v>
      </c>
      <c r="F608" s="79">
        <f t="shared" si="148"/>
        <v>0</v>
      </c>
      <c r="G608" s="79" t="str">
        <f>IF(EA_Tabelle!$L608="","",(INDEX(BT[Ressort],MATCH(EA_Tabelle!$L608,BT[Bedarfsträger],0))))</f>
        <v/>
      </c>
      <c r="H608" s="80" t="str">
        <f>IF(EA_Tabelle!$L608="","",(INDEX(BT[BT_ID],MATCH(EA_Tabelle!$L608,BT[Bedarfsträger],0))))</f>
        <v/>
      </c>
      <c r="I608" s="82">
        <f t="shared" si="149"/>
        <v>0</v>
      </c>
      <c r="J608" s="82">
        <f t="shared" si="150"/>
        <v>0</v>
      </c>
      <c r="K608" s="83">
        <f t="shared" si="151"/>
        <v>0</v>
      </c>
      <c r="L608" s="44"/>
      <c r="M608" s="46"/>
      <c r="N608" s="208"/>
      <c r="O608" s="44"/>
      <c r="P608" s="43"/>
      <c r="Q608" s="206"/>
      <c r="R608" s="44"/>
      <c r="S608" s="90"/>
      <c r="T608" s="46"/>
      <c r="U608" s="210"/>
      <c r="V608" s="43"/>
      <c r="W608" s="186">
        <f>IFERROR(U608*INDEX(Preisstufen[Netto],MATCH(EA_Tabelle!T608,Preisstufen[Preisstufe],0)),0)</f>
        <v>0</v>
      </c>
      <c r="X608" s="186">
        <f t="shared" si="144"/>
        <v>0</v>
      </c>
      <c r="Y608" s="47"/>
      <c r="Z608" s="211"/>
      <c r="AA608" s="212"/>
      <c r="AB608" s="193">
        <f t="shared" si="152"/>
        <v>0</v>
      </c>
      <c r="AC608" s="211">
        <f t="shared" si="153"/>
        <v>0</v>
      </c>
      <c r="AD608" s="88">
        <v>0.19</v>
      </c>
      <c r="AE608" s="195">
        <f t="shared" si="156"/>
        <v>0</v>
      </c>
      <c r="AF608" s="211">
        <f t="shared" si="157"/>
        <v>0</v>
      </c>
      <c r="AG608" s="50"/>
      <c r="AH608" s="43"/>
      <c r="AI608" s="46"/>
      <c r="AJ608" s="43"/>
      <c r="AK608" s="43"/>
      <c r="AL608" s="46"/>
      <c r="AM608" s="47"/>
      <c r="AN608" s="76">
        <f t="shared" si="154"/>
        <v>0</v>
      </c>
      <c r="AO608" s="76">
        <f t="shared" si="158"/>
        <v>0</v>
      </c>
      <c r="AP608" s="214"/>
      <c r="AQ608" s="76">
        <f t="shared" si="155"/>
        <v>0</v>
      </c>
      <c r="AR608" s="91">
        <f t="shared" si="159"/>
        <v>0</v>
      </c>
      <c r="AS608" s="184">
        <f>IF(EA_Tabelle!$AI608="Ja",EA_Tabelle!$AM608,IF(EA_Tabelle!$Y608&lt;&gt;"",EA_Tabelle!$Y608,EA_Tabelle!$U608))</f>
        <v>0</v>
      </c>
      <c r="AT608" s="76">
        <f>IF(EA_Tabelle!$AI608="Ja",EA_Tabelle!$AN608,IF(EA_Tabelle!$AC608&lt;&gt;0,EA_Tabelle!$AC608,EA_Tabelle!$W608))</f>
        <v>0</v>
      </c>
      <c r="AU608" s="91">
        <f>IF(EA_Tabelle!$AI608="Ja",EA_Tabelle!$AO608,IF(EA_Tabelle!$AF608&lt;&gt;0,EA_Tabelle!$AF608,EA_Tabelle!$X608))</f>
        <v>0</v>
      </c>
    </row>
    <row r="609" spans="1:47" s="81" customFormat="1" ht="25" customHeight="1" x14ac:dyDescent="0.3">
      <c r="A609" s="89" t="str">
        <f t="shared" si="145"/>
        <v>0_589</v>
      </c>
      <c r="B609" s="78">
        <f t="shared" si="146"/>
        <v>0</v>
      </c>
      <c r="C609" s="78">
        <f>IF(EA_Tabelle!$B682="","",COUNTIF($B$20:B608,EA_Tabelle!$B682)+1)</f>
        <v>589</v>
      </c>
      <c r="D609" s="77">
        <f t="shared" si="147"/>
        <v>0</v>
      </c>
      <c r="E609" s="77" t="e">
        <f>INDEX(Lieferanten[L_ID],MATCH(EA_Tabelle!$M609,Lieferanten[Lieferantenbezeichnung],0))</f>
        <v>#N/A</v>
      </c>
      <c r="F609" s="79">
        <f t="shared" si="148"/>
        <v>0</v>
      </c>
      <c r="G609" s="79" t="str">
        <f>IF(EA_Tabelle!$L609="","",(INDEX(BT[Ressort],MATCH(EA_Tabelle!$L609,BT[Bedarfsträger],0))))</f>
        <v/>
      </c>
      <c r="H609" s="80" t="str">
        <f>IF(EA_Tabelle!$L609="","",(INDEX(BT[BT_ID],MATCH(EA_Tabelle!$L609,BT[Bedarfsträger],0))))</f>
        <v/>
      </c>
      <c r="I609" s="82">
        <f t="shared" si="149"/>
        <v>0</v>
      </c>
      <c r="J609" s="82">
        <f t="shared" si="150"/>
        <v>0</v>
      </c>
      <c r="K609" s="83">
        <f t="shared" si="151"/>
        <v>0</v>
      </c>
      <c r="L609" s="44"/>
      <c r="M609" s="46"/>
      <c r="N609" s="208"/>
      <c r="O609" s="44"/>
      <c r="P609" s="43"/>
      <c r="Q609" s="206"/>
      <c r="R609" s="44"/>
      <c r="S609" s="90"/>
      <c r="T609" s="46"/>
      <c r="U609" s="210"/>
      <c r="V609" s="43"/>
      <c r="W609" s="186">
        <f>IFERROR(U609*INDEX(Preisstufen[Netto],MATCH(EA_Tabelle!T609,Preisstufen[Preisstufe],0)),0)</f>
        <v>0</v>
      </c>
      <c r="X609" s="186">
        <f t="shared" si="144"/>
        <v>0</v>
      </c>
      <c r="Y609" s="47"/>
      <c r="Z609" s="211"/>
      <c r="AA609" s="212"/>
      <c r="AB609" s="193">
        <f t="shared" si="152"/>
        <v>0</v>
      </c>
      <c r="AC609" s="211">
        <f t="shared" si="153"/>
        <v>0</v>
      </c>
      <c r="AD609" s="88">
        <v>0.19</v>
      </c>
      <c r="AE609" s="195">
        <f t="shared" si="156"/>
        <v>0</v>
      </c>
      <c r="AF609" s="211">
        <f t="shared" si="157"/>
        <v>0</v>
      </c>
      <c r="AG609" s="50"/>
      <c r="AH609" s="43"/>
      <c r="AI609" s="46"/>
      <c r="AJ609" s="43"/>
      <c r="AK609" s="43"/>
      <c r="AL609" s="46"/>
      <c r="AM609" s="47"/>
      <c r="AN609" s="76">
        <f t="shared" si="154"/>
        <v>0</v>
      </c>
      <c r="AO609" s="76">
        <f t="shared" si="158"/>
        <v>0</v>
      </c>
      <c r="AP609" s="214"/>
      <c r="AQ609" s="76">
        <f t="shared" si="155"/>
        <v>0</v>
      </c>
      <c r="AR609" s="91">
        <f t="shared" si="159"/>
        <v>0</v>
      </c>
      <c r="AS609" s="184">
        <f>IF(EA_Tabelle!$AI609="Ja",EA_Tabelle!$AM609,IF(EA_Tabelle!$Y609&lt;&gt;"",EA_Tabelle!$Y609,EA_Tabelle!$U609))</f>
        <v>0</v>
      </c>
      <c r="AT609" s="76">
        <f>IF(EA_Tabelle!$AI609="Ja",EA_Tabelle!$AN609,IF(EA_Tabelle!$AC609&lt;&gt;0,EA_Tabelle!$AC609,EA_Tabelle!$W609))</f>
        <v>0</v>
      </c>
      <c r="AU609" s="91">
        <f>IF(EA_Tabelle!$AI609="Ja",EA_Tabelle!$AO609,IF(EA_Tabelle!$AF609&lt;&gt;0,EA_Tabelle!$AF609,EA_Tabelle!$X609))</f>
        <v>0</v>
      </c>
    </row>
    <row r="610" spans="1:47" s="81" customFormat="1" ht="25" customHeight="1" x14ac:dyDescent="0.3">
      <c r="A610" s="89" t="str">
        <f t="shared" si="145"/>
        <v>0_590</v>
      </c>
      <c r="B610" s="78">
        <f t="shared" si="146"/>
        <v>0</v>
      </c>
      <c r="C610" s="78">
        <f>IF(EA_Tabelle!$B520="","",COUNTIF($B$20:B609,EA_Tabelle!$B520)+1)</f>
        <v>590</v>
      </c>
      <c r="D610" s="77">
        <f t="shared" si="147"/>
        <v>0</v>
      </c>
      <c r="E610" s="77" t="e">
        <f>INDEX(Lieferanten[L_ID],MATCH(EA_Tabelle!$M610,Lieferanten[Lieferantenbezeichnung],0))</f>
        <v>#N/A</v>
      </c>
      <c r="F610" s="79">
        <f t="shared" si="148"/>
        <v>0</v>
      </c>
      <c r="G610" s="79" t="str">
        <f>IF(EA_Tabelle!$L610="","",(INDEX(BT[Ressort],MATCH(EA_Tabelle!$L610,BT[Bedarfsträger],0))))</f>
        <v/>
      </c>
      <c r="H610" s="80" t="str">
        <f>IF(EA_Tabelle!$L610="","",(INDEX(BT[BT_ID],MATCH(EA_Tabelle!$L610,BT[Bedarfsträger],0))))</f>
        <v/>
      </c>
      <c r="I610" s="82">
        <f t="shared" si="149"/>
        <v>0</v>
      </c>
      <c r="J610" s="82">
        <f t="shared" si="150"/>
        <v>0</v>
      </c>
      <c r="K610" s="83">
        <f t="shared" si="151"/>
        <v>0</v>
      </c>
      <c r="L610" s="44"/>
      <c r="M610" s="46"/>
      <c r="N610" s="208"/>
      <c r="O610" s="44"/>
      <c r="P610" s="43"/>
      <c r="Q610" s="206"/>
      <c r="R610" s="44"/>
      <c r="S610" s="90"/>
      <c r="T610" s="46"/>
      <c r="U610" s="210"/>
      <c r="V610" s="43"/>
      <c r="W610" s="186">
        <f>IFERROR(U610*INDEX(Preisstufen[Netto],MATCH(EA_Tabelle!T610,Preisstufen[Preisstufe],0)),0)</f>
        <v>0</v>
      </c>
      <c r="X610" s="186">
        <f t="shared" si="144"/>
        <v>0</v>
      </c>
      <c r="Y610" s="47"/>
      <c r="Z610" s="211"/>
      <c r="AA610" s="212"/>
      <c r="AB610" s="193">
        <f t="shared" si="152"/>
        <v>0</v>
      </c>
      <c r="AC610" s="211">
        <f t="shared" si="153"/>
        <v>0</v>
      </c>
      <c r="AD610" s="88">
        <v>0.19</v>
      </c>
      <c r="AE610" s="195">
        <f t="shared" si="156"/>
        <v>0</v>
      </c>
      <c r="AF610" s="211">
        <f t="shared" si="157"/>
        <v>0</v>
      </c>
      <c r="AG610" s="50"/>
      <c r="AH610" s="43"/>
      <c r="AI610" s="46"/>
      <c r="AJ610" s="43"/>
      <c r="AK610" s="43"/>
      <c r="AL610" s="46"/>
      <c r="AM610" s="47"/>
      <c r="AN610" s="76">
        <f t="shared" si="154"/>
        <v>0</v>
      </c>
      <c r="AO610" s="76">
        <f t="shared" si="158"/>
        <v>0</v>
      </c>
      <c r="AP610" s="214"/>
      <c r="AQ610" s="76">
        <f t="shared" si="155"/>
        <v>0</v>
      </c>
      <c r="AR610" s="91">
        <f t="shared" si="159"/>
        <v>0</v>
      </c>
      <c r="AS610" s="184">
        <f>IF(EA_Tabelle!$AI610="Ja",EA_Tabelle!$AM610,IF(EA_Tabelle!$Y610&lt;&gt;"",EA_Tabelle!$Y610,EA_Tabelle!$U610))</f>
        <v>0</v>
      </c>
      <c r="AT610" s="76">
        <f>IF(EA_Tabelle!$AI610="Ja",EA_Tabelle!$AN610,IF(EA_Tabelle!$AC610&lt;&gt;0,EA_Tabelle!$AC610,EA_Tabelle!$W610))</f>
        <v>0</v>
      </c>
      <c r="AU610" s="91">
        <f>IF(EA_Tabelle!$AI610="Ja",EA_Tabelle!$AO610,IF(EA_Tabelle!$AF610&lt;&gt;0,EA_Tabelle!$AF610,EA_Tabelle!$X610))</f>
        <v>0</v>
      </c>
    </row>
    <row r="611" spans="1:47" s="81" customFormat="1" ht="25" customHeight="1" x14ac:dyDescent="0.3">
      <c r="A611" s="89" t="str">
        <f t="shared" si="145"/>
        <v>0_591</v>
      </c>
      <c r="B611" s="78">
        <f t="shared" si="146"/>
        <v>0</v>
      </c>
      <c r="C611" s="78">
        <f>IF(EA_Tabelle!$B440="","",COUNTIF($B$20:B610,EA_Tabelle!$B440)+1)</f>
        <v>591</v>
      </c>
      <c r="D611" s="77">
        <f t="shared" si="147"/>
        <v>0</v>
      </c>
      <c r="E611" s="77" t="e">
        <f>INDEX(Lieferanten[L_ID],MATCH(EA_Tabelle!$M611,Lieferanten[Lieferantenbezeichnung],0))</f>
        <v>#N/A</v>
      </c>
      <c r="F611" s="79">
        <f t="shared" si="148"/>
        <v>0</v>
      </c>
      <c r="G611" s="79" t="str">
        <f>IF(EA_Tabelle!$L611="","",(INDEX(BT[Ressort],MATCH(EA_Tabelle!$L611,BT[Bedarfsträger],0))))</f>
        <v/>
      </c>
      <c r="H611" s="80" t="str">
        <f>IF(EA_Tabelle!$L611="","",(INDEX(BT[BT_ID],MATCH(EA_Tabelle!$L611,BT[Bedarfsträger],0))))</f>
        <v/>
      </c>
      <c r="I611" s="82">
        <f t="shared" si="149"/>
        <v>0</v>
      </c>
      <c r="J611" s="82">
        <f t="shared" si="150"/>
        <v>0</v>
      </c>
      <c r="K611" s="83">
        <f t="shared" si="151"/>
        <v>0</v>
      </c>
      <c r="L611" s="44"/>
      <c r="M611" s="46"/>
      <c r="N611" s="208"/>
      <c r="O611" s="44"/>
      <c r="P611" s="43"/>
      <c r="Q611" s="206"/>
      <c r="R611" s="44"/>
      <c r="S611" s="90"/>
      <c r="T611" s="46"/>
      <c r="U611" s="210"/>
      <c r="V611" s="43"/>
      <c r="W611" s="186">
        <f>IFERROR(U611*INDEX(Preisstufen[Netto],MATCH(EA_Tabelle!T611,Preisstufen[Preisstufe],0)),0)</f>
        <v>0</v>
      </c>
      <c r="X611" s="186">
        <f t="shared" si="144"/>
        <v>0</v>
      </c>
      <c r="Y611" s="47"/>
      <c r="Z611" s="211"/>
      <c r="AA611" s="212"/>
      <c r="AB611" s="193">
        <f t="shared" si="152"/>
        <v>0</v>
      </c>
      <c r="AC611" s="211">
        <f t="shared" si="153"/>
        <v>0</v>
      </c>
      <c r="AD611" s="88">
        <v>0.19</v>
      </c>
      <c r="AE611" s="195">
        <f t="shared" si="156"/>
        <v>0</v>
      </c>
      <c r="AF611" s="211">
        <f t="shared" si="157"/>
        <v>0</v>
      </c>
      <c r="AG611" s="50"/>
      <c r="AH611" s="43"/>
      <c r="AI611" s="46"/>
      <c r="AJ611" s="43"/>
      <c r="AK611" s="43"/>
      <c r="AL611" s="46"/>
      <c r="AM611" s="47"/>
      <c r="AN611" s="76">
        <f t="shared" si="154"/>
        <v>0</v>
      </c>
      <c r="AO611" s="76">
        <f t="shared" si="158"/>
        <v>0</v>
      </c>
      <c r="AP611" s="214"/>
      <c r="AQ611" s="76">
        <f t="shared" si="155"/>
        <v>0</v>
      </c>
      <c r="AR611" s="91">
        <f t="shared" si="159"/>
        <v>0</v>
      </c>
      <c r="AS611" s="184">
        <f>IF(EA_Tabelle!$AI611="Ja",EA_Tabelle!$AM611,IF(EA_Tabelle!$Y611&lt;&gt;"",EA_Tabelle!$Y611,EA_Tabelle!$U611))</f>
        <v>0</v>
      </c>
      <c r="AT611" s="76">
        <f>IF(EA_Tabelle!$AI611="Ja",EA_Tabelle!$AN611,IF(EA_Tabelle!$AC611&lt;&gt;0,EA_Tabelle!$AC611,EA_Tabelle!$W611))</f>
        <v>0</v>
      </c>
      <c r="AU611" s="91">
        <f>IF(EA_Tabelle!$AI611="Ja",EA_Tabelle!$AO611,IF(EA_Tabelle!$AF611&lt;&gt;0,EA_Tabelle!$AF611,EA_Tabelle!$X611))</f>
        <v>0</v>
      </c>
    </row>
    <row r="612" spans="1:47" s="81" customFormat="1" ht="25" customHeight="1" x14ac:dyDescent="0.3">
      <c r="A612" s="89" t="str">
        <f t="shared" si="145"/>
        <v>0_592</v>
      </c>
      <c r="B612" s="78">
        <f t="shared" si="146"/>
        <v>0</v>
      </c>
      <c r="C612" s="78">
        <f>IF(EA_Tabelle!$B617="","",COUNTIF($B$20:B611,EA_Tabelle!$B617)+1)</f>
        <v>592</v>
      </c>
      <c r="D612" s="77">
        <f t="shared" si="147"/>
        <v>0</v>
      </c>
      <c r="E612" s="77" t="e">
        <f>INDEX(Lieferanten[L_ID],MATCH(EA_Tabelle!$M612,Lieferanten[Lieferantenbezeichnung],0))</f>
        <v>#N/A</v>
      </c>
      <c r="F612" s="79">
        <f t="shared" si="148"/>
        <v>0</v>
      </c>
      <c r="G612" s="79" t="str">
        <f>IF(EA_Tabelle!$L612="","",(INDEX(BT[Ressort],MATCH(EA_Tabelle!$L612,BT[Bedarfsträger],0))))</f>
        <v/>
      </c>
      <c r="H612" s="80" t="str">
        <f>IF(EA_Tabelle!$L612="","",(INDEX(BT[BT_ID],MATCH(EA_Tabelle!$L612,BT[Bedarfsträger],0))))</f>
        <v/>
      </c>
      <c r="I612" s="82">
        <f t="shared" si="149"/>
        <v>0</v>
      </c>
      <c r="J612" s="82">
        <f t="shared" si="150"/>
        <v>0</v>
      </c>
      <c r="K612" s="83">
        <f t="shared" si="151"/>
        <v>0</v>
      </c>
      <c r="L612" s="44"/>
      <c r="M612" s="46"/>
      <c r="N612" s="208"/>
      <c r="O612" s="44"/>
      <c r="P612" s="43"/>
      <c r="Q612" s="206"/>
      <c r="R612" s="44"/>
      <c r="S612" s="90"/>
      <c r="T612" s="46"/>
      <c r="U612" s="210"/>
      <c r="V612" s="43"/>
      <c r="W612" s="186">
        <f>IFERROR(U612*INDEX(Preisstufen[Netto],MATCH(EA_Tabelle!T612,Preisstufen[Preisstufe],0)),0)</f>
        <v>0</v>
      </c>
      <c r="X612" s="186">
        <f t="shared" si="144"/>
        <v>0</v>
      </c>
      <c r="Y612" s="47"/>
      <c r="Z612" s="211"/>
      <c r="AA612" s="212"/>
      <c r="AB612" s="193">
        <f t="shared" si="152"/>
        <v>0</v>
      </c>
      <c r="AC612" s="211">
        <f t="shared" si="153"/>
        <v>0</v>
      </c>
      <c r="AD612" s="88">
        <v>0.19</v>
      </c>
      <c r="AE612" s="195">
        <f t="shared" si="156"/>
        <v>0</v>
      </c>
      <c r="AF612" s="211">
        <f t="shared" si="157"/>
        <v>0</v>
      </c>
      <c r="AG612" s="50"/>
      <c r="AH612" s="43"/>
      <c r="AI612" s="46"/>
      <c r="AJ612" s="43"/>
      <c r="AK612" s="43"/>
      <c r="AL612" s="46"/>
      <c r="AM612" s="47"/>
      <c r="AN612" s="76">
        <f t="shared" si="154"/>
        <v>0</v>
      </c>
      <c r="AO612" s="76">
        <f t="shared" si="158"/>
        <v>0</v>
      </c>
      <c r="AP612" s="214"/>
      <c r="AQ612" s="76">
        <f t="shared" si="155"/>
        <v>0</v>
      </c>
      <c r="AR612" s="91">
        <f t="shared" si="159"/>
        <v>0</v>
      </c>
      <c r="AS612" s="184">
        <f>IF(EA_Tabelle!$AI612="Ja",EA_Tabelle!$AM612,IF(EA_Tabelle!$Y612&lt;&gt;"",EA_Tabelle!$Y612,EA_Tabelle!$U612))</f>
        <v>0</v>
      </c>
      <c r="AT612" s="76">
        <f>IF(EA_Tabelle!$AI612="Ja",EA_Tabelle!$AN612,IF(EA_Tabelle!$AC612&lt;&gt;0,EA_Tabelle!$AC612,EA_Tabelle!$W612))</f>
        <v>0</v>
      </c>
      <c r="AU612" s="91">
        <f>IF(EA_Tabelle!$AI612="Ja",EA_Tabelle!$AO612,IF(EA_Tabelle!$AF612&lt;&gt;0,EA_Tabelle!$AF612,EA_Tabelle!$X612))</f>
        <v>0</v>
      </c>
    </row>
    <row r="613" spans="1:47" s="81" customFormat="1" ht="25" customHeight="1" x14ac:dyDescent="0.3">
      <c r="A613" s="89" t="str">
        <f t="shared" si="145"/>
        <v>0_593</v>
      </c>
      <c r="B613" s="78">
        <f t="shared" si="146"/>
        <v>0</v>
      </c>
      <c r="C613" s="78">
        <f>IF(EA_Tabelle!$B336="","",COUNTIF($B$20:B612,EA_Tabelle!$B336)+1)</f>
        <v>593</v>
      </c>
      <c r="D613" s="77">
        <f t="shared" si="147"/>
        <v>0</v>
      </c>
      <c r="E613" s="77" t="e">
        <f>INDEX(Lieferanten[L_ID],MATCH(EA_Tabelle!$M613,Lieferanten[Lieferantenbezeichnung],0))</f>
        <v>#N/A</v>
      </c>
      <c r="F613" s="79">
        <f t="shared" si="148"/>
        <v>0</v>
      </c>
      <c r="G613" s="79" t="str">
        <f>IF(EA_Tabelle!$L613="","",(INDEX(BT[Ressort],MATCH(EA_Tabelle!$L613,BT[Bedarfsträger],0))))</f>
        <v/>
      </c>
      <c r="H613" s="80" t="str">
        <f>IF(EA_Tabelle!$L613="","",(INDEX(BT[BT_ID],MATCH(EA_Tabelle!$L613,BT[Bedarfsträger],0))))</f>
        <v/>
      </c>
      <c r="I613" s="82">
        <f t="shared" si="149"/>
        <v>0</v>
      </c>
      <c r="J613" s="82">
        <f t="shared" si="150"/>
        <v>0</v>
      </c>
      <c r="K613" s="83">
        <f t="shared" si="151"/>
        <v>0</v>
      </c>
      <c r="L613" s="44"/>
      <c r="M613" s="46"/>
      <c r="N613" s="208"/>
      <c r="O613" s="44"/>
      <c r="P613" s="43"/>
      <c r="Q613" s="206"/>
      <c r="R613" s="44"/>
      <c r="S613" s="90"/>
      <c r="T613" s="46"/>
      <c r="U613" s="210"/>
      <c r="V613" s="43"/>
      <c r="W613" s="186">
        <f>IFERROR(U613*INDEX(Preisstufen[Netto],MATCH(EA_Tabelle!T613,Preisstufen[Preisstufe],0)),0)</f>
        <v>0</v>
      </c>
      <c r="X613" s="186">
        <f t="shared" si="144"/>
        <v>0</v>
      </c>
      <c r="Y613" s="47"/>
      <c r="Z613" s="211"/>
      <c r="AA613" s="212"/>
      <c r="AB613" s="193">
        <f t="shared" si="152"/>
        <v>0</v>
      </c>
      <c r="AC613" s="211">
        <f t="shared" si="153"/>
        <v>0</v>
      </c>
      <c r="AD613" s="88">
        <v>0.19</v>
      </c>
      <c r="AE613" s="195">
        <f t="shared" si="156"/>
        <v>0</v>
      </c>
      <c r="AF613" s="211">
        <f t="shared" si="157"/>
        <v>0</v>
      </c>
      <c r="AG613" s="50"/>
      <c r="AH613" s="43"/>
      <c r="AI613" s="46"/>
      <c r="AJ613" s="43"/>
      <c r="AK613" s="43"/>
      <c r="AL613" s="46"/>
      <c r="AM613" s="47"/>
      <c r="AN613" s="76">
        <f t="shared" si="154"/>
        <v>0</v>
      </c>
      <c r="AO613" s="76">
        <f t="shared" si="158"/>
        <v>0</v>
      </c>
      <c r="AP613" s="214"/>
      <c r="AQ613" s="76">
        <f t="shared" si="155"/>
        <v>0</v>
      </c>
      <c r="AR613" s="91">
        <f t="shared" si="159"/>
        <v>0</v>
      </c>
      <c r="AS613" s="184">
        <f>IF(EA_Tabelle!$AI613="Ja",EA_Tabelle!$AM613,IF(EA_Tabelle!$Y613&lt;&gt;"",EA_Tabelle!$Y613,EA_Tabelle!$U613))</f>
        <v>0</v>
      </c>
      <c r="AT613" s="76">
        <f>IF(EA_Tabelle!$AI613="Ja",EA_Tabelle!$AN613,IF(EA_Tabelle!$AC613&lt;&gt;0,EA_Tabelle!$AC613,EA_Tabelle!$W613))</f>
        <v>0</v>
      </c>
      <c r="AU613" s="91">
        <f>IF(EA_Tabelle!$AI613="Ja",EA_Tabelle!$AO613,IF(EA_Tabelle!$AF613&lt;&gt;0,EA_Tabelle!$AF613,EA_Tabelle!$X613))</f>
        <v>0</v>
      </c>
    </row>
    <row r="614" spans="1:47" s="81" customFormat="1" ht="25" customHeight="1" x14ac:dyDescent="0.3">
      <c r="A614" s="89" t="str">
        <f t="shared" si="145"/>
        <v>0_594</v>
      </c>
      <c r="B614" s="78">
        <f t="shared" si="146"/>
        <v>0</v>
      </c>
      <c r="C614" s="78">
        <f>IF(EA_Tabelle!$B231="","",COUNTIF($B$20:B613,EA_Tabelle!$B231)+1)</f>
        <v>594</v>
      </c>
      <c r="D614" s="77">
        <f t="shared" si="147"/>
        <v>0</v>
      </c>
      <c r="E614" s="77" t="e">
        <f>INDEX(Lieferanten[L_ID],MATCH(EA_Tabelle!$M614,Lieferanten[Lieferantenbezeichnung],0))</f>
        <v>#N/A</v>
      </c>
      <c r="F614" s="79">
        <f t="shared" si="148"/>
        <v>0</v>
      </c>
      <c r="G614" s="79" t="str">
        <f>IF(EA_Tabelle!$L614="","",(INDEX(BT[Ressort],MATCH(EA_Tabelle!$L614,BT[Bedarfsträger],0))))</f>
        <v/>
      </c>
      <c r="H614" s="80" t="str">
        <f>IF(EA_Tabelle!$L614="","",(INDEX(BT[BT_ID],MATCH(EA_Tabelle!$L614,BT[Bedarfsträger],0))))</f>
        <v/>
      </c>
      <c r="I614" s="82">
        <f t="shared" si="149"/>
        <v>0</v>
      </c>
      <c r="J614" s="82">
        <f t="shared" si="150"/>
        <v>0</v>
      </c>
      <c r="K614" s="83">
        <f t="shared" si="151"/>
        <v>0</v>
      </c>
      <c r="L614" s="44"/>
      <c r="M614" s="46"/>
      <c r="N614" s="208"/>
      <c r="O614" s="44"/>
      <c r="P614" s="43"/>
      <c r="Q614" s="206"/>
      <c r="R614" s="44"/>
      <c r="S614" s="90"/>
      <c r="T614" s="46"/>
      <c r="U614" s="210"/>
      <c r="V614" s="43"/>
      <c r="W614" s="186">
        <f>IFERROR(U614*INDEX(Preisstufen[Netto],MATCH(EA_Tabelle!T614,Preisstufen[Preisstufe],0)),0)</f>
        <v>0</v>
      </c>
      <c r="X614" s="186">
        <f t="shared" si="144"/>
        <v>0</v>
      </c>
      <c r="Y614" s="47"/>
      <c r="Z614" s="211"/>
      <c r="AA614" s="212"/>
      <c r="AB614" s="193">
        <f t="shared" si="152"/>
        <v>0</v>
      </c>
      <c r="AC614" s="211">
        <f t="shared" si="153"/>
        <v>0</v>
      </c>
      <c r="AD614" s="88">
        <v>0.19</v>
      </c>
      <c r="AE614" s="195">
        <f t="shared" si="156"/>
        <v>0</v>
      </c>
      <c r="AF614" s="211">
        <f t="shared" si="157"/>
        <v>0</v>
      </c>
      <c r="AG614" s="50"/>
      <c r="AH614" s="43"/>
      <c r="AI614" s="46"/>
      <c r="AJ614" s="43"/>
      <c r="AK614" s="43"/>
      <c r="AL614" s="46"/>
      <c r="AM614" s="47"/>
      <c r="AN614" s="76">
        <f t="shared" si="154"/>
        <v>0</v>
      </c>
      <c r="AO614" s="76">
        <f t="shared" si="158"/>
        <v>0</v>
      </c>
      <c r="AP614" s="214"/>
      <c r="AQ614" s="76">
        <f t="shared" si="155"/>
        <v>0</v>
      </c>
      <c r="AR614" s="91">
        <f t="shared" si="159"/>
        <v>0</v>
      </c>
      <c r="AS614" s="184">
        <f>IF(EA_Tabelle!$AI614="Ja",EA_Tabelle!$AM614,IF(EA_Tabelle!$Y614&lt;&gt;"",EA_Tabelle!$Y614,EA_Tabelle!$U614))</f>
        <v>0</v>
      </c>
      <c r="AT614" s="76">
        <f>IF(EA_Tabelle!$AI614="Ja",EA_Tabelle!$AN614,IF(EA_Tabelle!$AC614&lt;&gt;0,EA_Tabelle!$AC614,EA_Tabelle!$W614))</f>
        <v>0</v>
      </c>
      <c r="AU614" s="91">
        <f>IF(EA_Tabelle!$AI614="Ja",EA_Tabelle!$AO614,IF(EA_Tabelle!$AF614&lt;&gt;0,EA_Tabelle!$AF614,EA_Tabelle!$X614))</f>
        <v>0</v>
      </c>
    </row>
    <row r="615" spans="1:47" s="81" customFormat="1" ht="25" customHeight="1" x14ac:dyDescent="0.3">
      <c r="A615" s="89" t="str">
        <f t="shared" si="145"/>
        <v>0_595</v>
      </c>
      <c r="B615" s="78">
        <f t="shared" si="146"/>
        <v>0</v>
      </c>
      <c r="C615" s="78">
        <f>IF(EA_Tabelle!$B683="","",COUNTIF($B$20:B614,EA_Tabelle!$B683)+1)</f>
        <v>595</v>
      </c>
      <c r="D615" s="77">
        <f t="shared" si="147"/>
        <v>0</v>
      </c>
      <c r="E615" s="77" t="e">
        <f>INDEX(Lieferanten[L_ID],MATCH(EA_Tabelle!$M615,Lieferanten[Lieferantenbezeichnung],0))</f>
        <v>#N/A</v>
      </c>
      <c r="F615" s="79">
        <f t="shared" si="148"/>
        <v>0</v>
      </c>
      <c r="G615" s="79" t="str">
        <f>IF(EA_Tabelle!$L615="","",(INDEX(BT[Ressort],MATCH(EA_Tabelle!$L615,BT[Bedarfsträger],0))))</f>
        <v/>
      </c>
      <c r="H615" s="80" t="str">
        <f>IF(EA_Tabelle!$L615="","",(INDEX(BT[BT_ID],MATCH(EA_Tabelle!$L615,BT[Bedarfsträger],0))))</f>
        <v/>
      </c>
      <c r="I615" s="82">
        <f t="shared" si="149"/>
        <v>0</v>
      </c>
      <c r="J615" s="82">
        <f t="shared" si="150"/>
        <v>0</v>
      </c>
      <c r="K615" s="83">
        <f t="shared" si="151"/>
        <v>0</v>
      </c>
      <c r="L615" s="44"/>
      <c r="M615" s="46"/>
      <c r="N615" s="208"/>
      <c r="O615" s="44"/>
      <c r="P615" s="43"/>
      <c r="Q615" s="206"/>
      <c r="R615" s="44"/>
      <c r="S615" s="90"/>
      <c r="T615" s="46"/>
      <c r="U615" s="210"/>
      <c r="V615" s="43"/>
      <c r="W615" s="186">
        <f>IFERROR(U615*INDEX(Preisstufen[Netto],MATCH(EA_Tabelle!T615,Preisstufen[Preisstufe],0)),0)</f>
        <v>0</v>
      </c>
      <c r="X615" s="186">
        <f t="shared" si="144"/>
        <v>0</v>
      </c>
      <c r="Y615" s="47"/>
      <c r="Z615" s="211"/>
      <c r="AA615" s="212"/>
      <c r="AB615" s="193">
        <f t="shared" si="152"/>
        <v>0</v>
      </c>
      <c r="AC615" s="211">
        <f t="shared" si="153"/>
        <v>0</v>
      </c>
      <c r="AD615" s="88">
        <v>0.19</v>
      </c>
      <c r="AE615" s="195">
        <f t="shared" si="156"/>
        <v>0</v>
      </c>
      <c r="AF615" s="211">
        <f t="shared" si="157"/>
        <v>0</v>
      </c>
      <c r="AG615" s="50"/>
      <c r="AH615" s="43"/>
      <c r="AI615" s="46"/>
      <c r="AJ615" s="43"/>
      <c r="AK615" s="43"/>
      <c r="AL615" s="46"/>
      <c r="AM615" s="47"/>
      <c r="AN615" s="76">
        <f t="shared" si="154"/>
        <v>0</v>
      </c>
      <c r="AO615" s="76">
        <f t="shared" si="158"/>
        <v>0</v>
      </c>
      <c r="AP615" s="214"/>
      <c r="AQ615" s="76">
        <f t="shared" si="155"/>
        <v>0</v>
      </c>
      <c r="AR615" s="91">
        <f t="shared" si="159"/>
        <v>0</v>
      </c>
      <c r="AS615" s="184">
        <f>IF(EA_Tabelle!$AI615="Ja",EA_Tabelle!$AM615,IF(EA_Tabelle!$Y615&lt;&gt;"",EA_Tabelle!$Y615,EA_Tabelle!$U615))</f>
        <v>0</v>
      </c>
      <c r="AT615" s="76">
        <f>IF(EA_Tabelle!$AI615="Ja",EA_Tabelle!$AN615,IF(EA_Tabelle!$AC615&lt;&gt;0,EA_Tabelle!$AC615,EA_Tabelle!$W615))</f>
        <v>0</v>
      </c>
      <c r="AU615" s="91">
        <f>IF(EA_Tabelle!$AI615="Ja",EA_Tabelle!$AO615,IF(EA_Tabelle!$AF615&lt;&gt;0,EA_Tabelle!$AF615,EA_Tabelle!$X615))</f>
        <v>0</v>
      </c>
    </row>
    <row r="616" spans="1:47" s="81" customFormat="1" ht="25" customHeight="1" x14ac:dyDescent="0.3">
      <c r="A616" s="89" t="str">
        <f t="shared" si="145"/>
        <v>0_596</v>
      </c>
      <c r="B616" s="78">
        <f t="shared" si="146"/>
        <v>0</v>
      </c>
      <c r="C616" s="78">
        <f>IF(EA_Tabelle!$B39="","",COUNTIF($B$20:B615,EA_Tabelle!$B39)+1)</f>
        <v>596</v>
      </c>
      <c r="D616" s="77">
        <f t="shared" si="147"/>
        <v>0</v>
      </c>
      <c r="E616" s="77" t="e">
        <f>INDEX(Lieferanten[L_ID],MATCH(EA_Tabelle!$M616,Lieferanten[Lieferantenbezeichnung],0))</f>
        <v>#N/A</v>
      </c>
      <c r="F616" s="79">
        <f t="shared" si="148"/>
        <v>0</v>
      </c>
      <c r="G616" s="79" t="str">
        <f>IF(EA_Tabelle!$L616="","",(INDEX(BT[Ressort],MATCH(EA_Tabelle!$L616,BT[Bedarfsträger],0))))</f>
        <v/>
      </c>
      <c r="H616" s="80" t="str">
        <f>IF(EA_Tabelle!$L616="","",(INDEX(BT[BT_ID],MATCH(EA_Tabelle!$L616,BT[Bedarfsträger],0))))</f>
        <v/>
      </c>
      <c r="I616" s="82">
        <f t="shared" si="149"/>
        <v>0</v>
      </c>
      <c r="J616" s="82">
        <f t="shared" si="150"/>
        <v>0</v>
      </c>
      <c r="K616" s="83">
        <f t="shared" si="151"/>
        <v>0</v>
      </c>
      <c r="L616" s="44"/>
      <c r="M616" s="46"/>
      <c r="N616" s="208"/>
      <c r="O616" s="44"/>
      <c r="P616" s="43"/>
      <c r="Q616" s="206"/>
      <c r="R616" s="44"/>
      <c r="S616" s="90"/>
      <c r="T616" s="46"/>
      <c r="U616" s="210"/>
      <c r="V616" s="43"/>
      <c r="W616" s="186">
        <f>IFERROR(U616*INDEX(Preisstufen[Netto],MATCH(EA_Tabelle!T616,Preisstufen[Preisstufe],0)),0)</f>
        <v>0</v>
      </c>
      <c r="X616" s="186">
        <f t="shared" si="144"/>
        <v>0</v>
      </c>
      <c r="Y616" s="47"/>
      <c r="Z616" s="211"/>
      <c r="AA616" s="212"/>
      <c r="AB616" s="193">
        <f t="shared" si="152"/>
        <v>0</v>
      </c>
      <c r="AC616" s="211">
        <f t="shared" si="153"/>
        <v>0</v>
      </c>
      <c r="AD616" s="88">
        <v>0.19</v>
      </c>
      <c r="AE616" s="195">
        <f t="shared" si="156"/>
        <v>0</v>
      </c>
      <c r="AF616" s="211">
        <f t="shared" si="157"/>
        <v>0</v>
      </c>
      <c r="AG616" s="50"/>
      <c r="AH616" s="43"/>
      <c r="AI616" s="46"/>
      <c r="AJ616" s="43"/>
      <c r="AK616" s="43"/>
      <c r="AL616" s="46"/>
      <c r="AM616" s="47"/>
      <c r="AN616" s="76">
        <f t="shared" si="154"/>
        <v>0</v>
      </c>
      <c r="AO616" s="76">
        <f t="shared" si="158"/>
        <v>0</v>
      </c>
      <c r="AP616" s="214"/>
      <c r="AQ616" s="76">
        <f t="shared" si="155"/>
        <v>0</v>
      </c>
      <c r="AR616" s="91">
        <f t="shared" si="159"/>
        <v>0</v>
      </c>
      <c r="AS616" s="184">
        <f>IF(EA_Tabelle!$AI616="Ja",EA_Tabelle!$AM616,IF(EA_Tabelle!$Y616&lt;&gt;"",EA_Tabelle!$Y616,EA_Tabelle!$U616))</f>
        <v>0</v>
      </c>
      <c r="AT616" s="76">
        <f>IF(EA_Tabelle!$AI616="Ja",EA_Tabelle!$AN616,IF(EA_Tabelle!$AC616&lt;&gt;0,EA_Tabelle!$AC616,EA_Tabelle!$W616))</f>
        <v>0</v>
      </c>
      <c r="AU616" s="91">
        <f>IF(EA_Tabelle!$AI616="Ja",EA_Tabelle!$AO616,IF(EA_Tabelle!$AF616&lt;&gt;0,EA_Tabelle!$AF616,EA_Tabelle!$X616))</f>
        <v>0</v>
      </c>
    </row>
    <row r="617" spans="1:47" s="81" customFormat="1" ht="25" customHeight="1" x14ac:dyDescent="0.3">
      <c r="A617" s="89" t="str">
        <f t="shared" si="145"/>
        <v>0_597</v>
      </c>
      <c r="B617" s="78">
        <f t="shared" si="146"/>
        <v>0</v>
      </c>
      <c r="C617" s="78">
        <f>IF(EA_Tabelle!$B616="","",COUNTIF($B$20:B616,EA_Tabelle!$B616)+1)</f>
        <v>597</v>
      </c>
      <c r="D617" s="77">
        <f t="shared" si="147"/>
        <v>0</v>
      </c>
      <c r="E617" s="77" t="e">
        <f>INDEX(Lieferanten[L_ID],MATCH(EA_Tabelle!$M617,Lieferanten[Lieferantenbezeichnung],0))</f>
        <v>#N/A</v>
      </c>
      <c r="F617" s="79">
        <f t="shared" si="148"/>
        <v>0</v>
      </c>
      <c r="G617" s="79" t="str">
        <f>IF(EA_Tabelle!$L617="","",(INDEX(BT[Ressort],MATCH(EA_Tabelle!$L617,BT[Bedarfsträger],0))))</f>
        <v/>
      </c>
      <c r="H617" s="80" t="str">
        <f>IF(EA_Tabelle!$L617="","",(INDEX(BT[BT_ID],MATCH(EA_Tabelle!$L617,BT[Bedarfsträger],0))))</f>
        <v/>
      </c>
      <c r="I617" s="82">
        <f t="shared" si="149"/>
        <v>0</v>
      </c>
      <c r="J617" s="82">
        <f t="shared" si="150"/>
        <v>0</v>
      </c>
      <c r="K617" s="83">
        <f t="shared" si="151"/>
        <v>0</v>
      </c>
      <c r="L617" s="44"/>
      <c r="M617" s="46"/>
      <c r="N617" s="208"/>
      <c r="O617" s="44"/>
      <c r="P617" s="43"/>
      <c r="Q617" s="206"/>
      <c r="R617" s="44"/>
      <c r="S617" s="90"/>
      <c r="T617" s="46"/>
      <c r="U617" s="210"/>
      <c r="V617" s="43"/>
      <c r="W617" s="186">
        <f>IFERROR(U617*INDEX(Preisstufen[Netto],MATCH(EA_Tabelle!T617,Preisstufen[Preisstufe],0)),0)</f>
        <v>0</v>
      </c>
      <c r="X617" s="186">
        <f t="shared" si="144"/>
        <v>0</v>
      </c>
      <c r="Y617" s="47"/>
      <c r="Z617" s="211"/>
      <c r="AA617" s="212"/>
      <c r="AB617" s="193">
        <f t="shared" si="152"/>
        <v>0</v>
      </c>
      <c r="AC617" s="211">
        <f t="shared" si="153"/>
        <v>0</v>
      </c>
      <c r="AD617" s="88">
        <v>0.19</v>
      </c>
      <c r="AE617" s="195">
        <f t="shared" si="156"/>
        <v>0</v>
      </c>
      <c r="AF617" s="211">
        <f t="shared" si="157"/>
        <v>0</v>
      </c>
      <c r="AG617" s="50"/>
      <c r="AH617" s="43"/>
      <c r="AI617" s="46"/>
      <c r="AJ617" s="43"/>
      <c r="AK617" s="43"/>
      <c r="AL617" s="46"/>
      <c r="AM617" s="47"/>
      <c r="AN617" s="76">
        <f t="shared" si="154"/>
        <v>0</v>
      </c>
      <c r="AO617" s="76">
        <f t="shared" si="158"/>
        <v>0</v>
      </c>
      <c r="AP617" s="214"/>
      <c r="AQ617" s="76">
        <f t="shared" si="155"/>
        <v>0</v>
      </c>
      <c r="AR617" s="91">
        <f t="shared" si="159"/>
        <v>0</v>
      </c>
      <c r="AS617" s="184">
        <f>IF(EA_Tabelle!$AI617="Ja",EA_Tabelle!$AM617,IF(EA_Tabelle!$Y617&lt;&gt;"",EA_Tabelle!$Y617,EA_Tabelle!$U617))</f>
        <v>0</v>
      </c>
      <c r="AT617" s="76">
        <f>IF(EA_Tabelle!$AI617="Ja",EA_Tabelle!$AN617,IF(EA_Tabelle!$AC617&lt;&gt;0,EA_Tabelle!$AC617,EA_Tabelle!$W617))</f>
        <v>0</v>
      </c>
      <c r="AU617" s="91">
        <f>IF(EA_Tabelle!$AI617="Ja",EA_Tabelle!$AO617,IF(EA_Tabelle!$AF617&lt;&gt;0,EA_Tabelle!$AF617,EA_Tabelle!$X617))</f>
        <v>0</v>
      </c>
    </row>
    <row r="618" spans="1:47" s="81" customFormat="1" ht="25" customHeight="1" x14ac:dyDescent="0.3">
      <c r="A618" s="89" t="str">
        <f t="shared" si="145"/>
        <v>0_598</v>
      </c>
      <c r="B618" s="78">
        <f t="shared" si="146"/>
        <v>0</v>
      </c>
      <c r="C618" s="78">
        <f>IF(EA_Tabelle!$B517="","",COUNTIF($B$20:B617,EA_Tabelle!$B517)+1)</f>
        <v>598</v>
      </c>
      <c r="D618" s="77">
        <f t="shared" si="147"/>
        <v>0</v>
      </c>
      <c r="E618" s="77" t="e">
        <f>INDEX(Lieferanten[L_ID],MATCH(EA_Tabelle!$M618,Lieferanten[Lieferantenbezeichnung],0))</f>
        <v>#N/A</v>
      </c>
      <c r="F618" s="79">
        <f t="shared" si="148"/>
        <v>0</v>
      </c>
      <c r="G618" s="79" t="str">
        <f>IF(EA_Tabelle!$L618="","",(INDEX(BT[Ressort],MATCH(EA_Tabelle!$L618,BT[Bedarfsträger],0))))</f>
        <v/>
      </c>
      <c r="H618" s="80" t="str">
        <f>IF(EA_Tabelle!$L618="","",(INDEX(BT[BT_ID],MATCH(EA_Tabelle!$L618,BT[Bedarfsträger],0))))</f>
        <v/>
      </c>
      <c r="I618" s="82">
        <f t="shared" si="149"/>
        <v>0</v>
      </c>
      <c r="J618" s="82">
        <f t="shared" si="150"/>
        <v>0</v>
      </c>
      <c r="K618" s="83">
        <f t="shared" si="151"/>
        <v>0</v>
      </c>
      <c r="L618" s="44"/>
      <c r="M618" s="46"/>
      <c r="N618" s="208"/>
      <c r="O618" s="44"/>
      <c r="P618" s="43"/>
      <c r="Q618" s="206"/>
      <c r="R618" s="44"/>
      <c r="S618" s="90"/>
      <c r="T618" s="46"/>
      <c r="U618" s="210"/>
      <c r="V618" s="43"/>
      <c r="W618" s="186">
        <f>IFERROR(U618*INDEX(Preisstufen[Netto],MATCH(EA_Tabelle!T618,Preisstufen[Preisstufe],0)),0)</f>
        <v>0</v>
      </c>
      <c r="X618" s="186">
        <f t="shared" si="144"/>
        <v>0</v>
      </c>
      <c r="Y618" s="47"/>
      <c r="Z618" s="211"/>
      <c r="AA618" s="212"/>
      <c r="AB618" s="193">
        <f t="shared" si="152"/>
        <v>0</v>
      </c>
      <c r="AC618" s="211">
        <f t="shared" si="153"/>
        <v>0</v>
      </c>
      <c r="AD618" s="88">
        <v>0.19</v>
      </c>
      <c r="AE618" s="195">
        <f t="shared" si="156"/>
        <v>0</v>
      </c>
      <c r="AF618" s="211">
        <f t="shared" si="157"/>
        <v>0</v>
      </c>
      <c r="AG618" s="50"/>
      <c r="AH618" s="43"/>
      <c r="AI618" s="46"/>
      <c r="AJ618" s="43"/>
      <c r="AK618" s="43"/>
      <c r="AL618" s="46"/>
      <c r="AM618" s="47"/>
      <c r="AN618" s="76">
        <f t="shared" si="154"/>
        <v>0</v>
      </c>
      <c r="AO618" s="76">
        <f t="shared" si="158"/>
        <v>0</v>
      </c>
      <c r="AP618" s="214"/>
      <c r="AQ618" s="76">
        <f t="shared" si="155"/>
        <v>0</v>
      </c>
      <c r="AR618" s="91">
        <f t="shared" si="159"/>
        <v>0</v>
      </c>
      <c r="AS618" s="184">
        <f>IF(EA_Tabelle!$AI618="Ja",EA_Tabelle!$AM618,IF(EA_Tabelle!$Y618&lt;&gt;"",EA_Tabelle!$Y618,EA_Tabelle!$U618))</f>
        <v>0</v>
      </c>
      <c r="AT618" s="76">
        <f>IF(EA_Tabelle!$AI618="Ja",EA_Tabelle!$AN618,IF(EA_Tabelle!$AC618&lt;&gt;0,EA_Tabelle!$AC618,EA_Tabelle!$W618))</f>
        <v>0</v>
      </c>
      <c r="AU618" s="91">
        <f>IF(EA_Tabelle!$AI618="Ja",EA_Tabelle!$AO618,IF(EA_Tabelle!$AF618&lt;&gt;0,EA_Tabelle!$AF618,EA_Tabelle!$X618))</f>
        <v>0</v>
      </c>
    </row>
    <row r="619" spans="1:47" s="81" customFormat="1" ht="25" customHeight="1" x14ac:dyDescent="0.3">
      <c r="A619" s="89" t="str">
        <f t="shared" si="145"/>
        <v>0_599</v>
      </c>
      <c r="B619" s="78">
        <f t="shared" si="146"/>
        <v>0</v>
      </c>
      <c r="C619" s="78">
        <f>IF(EA_Tabelle!$B322="","",COUNTIF($B$20:B618,EA_Tabelle!$B322)+1)</f>
        <v>599</v>
      </c>
      <c r="D619" s="77">
        <f t="shared" si="147"/>
        <v>0</v>
      </c>
      <c r="E619" s="77" t="e">
        <f>INDEX(Lieferanten[L_ID],MATCH(EA_Tabelle!$M619,Lieferanten[Lieferantenbezeichnung],0))</f>
        <v>#N/A</v>
      </c>
      <c r="F619" s="79">
        <f t="shared" si="148"/>
        <v>0</v>
      </c>
      <c r="G619" s="79" t="str">
        <f>IF(EA_Tabelle!$L619="","",(INDEX(BT[Ressort],MATCH(EA_Tabelle!$L619,BT[Bedarfsträger],0))))</f>
        <v/>
      </c>
      <c r="H619" s="80" t="str">
        <f>IF(EA_Tabelle!$L619="","",(INDEX(BT[BT_ID],MATCH(EA_Tabelle!$L619,BT[Bedarfsträger],0))))</f>
        <v/>
      </c>
      <c r="I619" s="82">
        <f t="shared" si="149"/>
        <v>0</v>
      </c>
      <c r="J619" s="82">
        <f t="shared" si="150"/>
        <v>0</v>
      </c>
      <c r="K619" s="83">
        <f t="shared" si="151"/>
        <v>0</v>
      </c>
      <c r="L619" s="44"/>
      <c r="M619" s="46"/>
      <c r="N619" s="208"/>
      <c r="O619" s="44"/>
      <c r="P619" s="43"/>
      <c r="Q619" s="206"/>
      <c r="R619" s="44"/>
      <c r="S619" s="90"/>
      <c r="T619" s="46"/>
      <c r="U619" s="210"/>
      <c r="V619" s="43"/>
      <c r="W619" s="186">
        <f>IFERROR(U619*INDEX(Preisstufen[Netto],MATCH(EA_Tabelle!T619,Preisstufen[Preisstufe],0)),0)</f>
        <v>0</v>
      </c>
      <c r="X619" s="186">
        <f t="shared" si="144"/>
        <v>0</v>
      </c>
      <c r="Y619" s="47"/>
      <c r="Z619" s="211"/>
      <c r="AA619" s="212"/>
      <c r="AB619" s="193">
        <f t="shared" si="152"/>
        <v>0</v>
      </c>
      <c r="AC619" s="211">
        <f t="shared" si="153"/>
        <v>0</v>
      </c>
      <c r="AD619" s="88">
        <v>0.19</v>
      </c>
      <c r="AE619" s="195">
        <f t="shared" si="156"/>
        <v>0</v>
      </c>
      <c r="AF619" s="211">
        <f t="shared" si="157"/>
        <v>0</v>
      </c>
      <c r="AG619" s="50"/>
      <c r="AH619" s="43"/>
      <c r="AI619" s="46"/>
      <c r="AJ619" s="43"/>
      <c r="AK619" s="43"/>
      <c r="AL619" s="46"/>
      <c r="AM619" s="47"/>
      <c r="AN619" s="76">
        <f t="shared" si="154"/>
        <v>0</v>
      </c>
      <c r="AO619" s="76">
        <f t="shared" si="158"/>
        <v>0</v>
      </c>
      <c r="AP619" s="214"/>
      <c r="AQ619" s="76">
        <f t="shared" si="155"/>
        <v>0</v>
      </c>
      <c r="AR619" s="91">
        <f t="shared" si="159"/>
        <v>0</v>
      </c>
      <c r="AS619" s="184">
        <f>IF(EA_Tabelle!$AI619="Ja",EA_Tabelle!$AM619,IF(EA_Tabelle!$Y619&lt;&gt;"",EA_Tabelle!$Y619,EA_Tabelle!$U619))</f>
        <v>0</v>
      </c>
      <c r="AT619" s="76">
        <f>IF(EA_Tabelle!$AI619="Ja",EA_Tabelle!$AN619,IF(EA_Tabelle!$AC619&lt;&gt;0,EA_Tabelle!$AC619,EA_Tabelle!$W619))</f>
        <v>0</v>
      </c>
      <c r="AU619" s="91">
        <f>IF(EA_Tabelle!$AI619="Ja",EA_Tabelle!$AO619,IF(EA_Tabelle!$AF619&lt;&gt;0,EA_Tabelle!$AF619,EA_Tabelle!$X619))</f>
        <v>0</v>
      </c>
    </row>
    <row r="620" spans="1:47" s="81" customFormat="1" ht="25" customHeight="1" x14ac:dyDescent="0.3">
      <c r="A620" s="89" t="str">
        <f t="shared" si="145"/>
        <v>0_600</v>
      </c>
      <c r="B620" s="78">
        <f t="shared" si="146"/>
        <v>0</v>
      </c>
      <c r="C620" s="78">
        <f>IF(EA_Tabelle!$B735="","",COUNTIF($B$20:B619,EA_Tabelle!$B735)+1)</f>
        <v>600</v>
      </c>
      <c r="D620" s="77">
        <f t="shared" si="147"/>
        <v>0</v>
      </c>
      <c r="E620" s="77" t="e">
        <f>INDEX(Lieferanten[L_ID],MATCH(EA_Tabelle!$M620,Lieferanten[Lieferantenbezeichnung],0))</f>
        <v>#N/A</v>
      </c>
      <c r="F620" s="79">
        <f t="shared" si="148"/>
        <v>0</v>
      </c>
      <c r="G620" s="79" t="str">
        <f>IF(EA_Tabelle!$L620="","",(INDEX(BT[Ressort],MATCH(EA_Tabelle!$L620,BT[Bedarfsträger],0))))</f>
        <v/>
      </c>
      <c r="H620" s="80" t="str">
        <f>IF(EA_Tabelle!$L620="","",(INDEX(BT[BT_ID],MATCH(EA_Tabelle!$L620,BT[Bedarfsträger],0))))</f>
        <v/>
      </c>
      <c r="I620" s="82">
        <f t="shared" si="149"/>
        <v>0</v>
      </c>
      <c r="J620" s="82">
        <f t="shared" si="150"/>
        <v>0</v>
      </c>
      <c r="K620" s="83">
        <f t="shared" si="151"/>
        <v>0</v>
      </c>
      <c r="L620" s="44"/>
      <c r="M620" s="46"/>
      <c r="N620" s="208"/>
      <c r="O620" s="44"/>
      <c r="P620" s="43"/>
      <c r="Q620" s="206"/>
      <c r="R620" s="44"/>
      <c r="S620" s="90"/>
      <c r="T620" s="46"/>
      <c r="U620" s="210"/>
      <c r="V620" s="43"/>
      <c r="W620" s="186">
        <f>IFERROR(U620*INDEX(Preisstufen[Netto],MATCH(EA_Tabelle!T620,Preisstufen[Preisstufe],0)),0)</f>
        <v>0</v>
      </c>
      <c r="X620" s="186">
        <f t="shared" si="144"/>
        <v>0</v>
      </c>
      <c r="Y620" s="47"/>
      <c r="Z620" s="211"/>
      <c r="AA620" s="212"/>
      <c r="AB620" s="193">
        <f t="shared" si="152"/>
        <v>0</v>
      </c>
      <c r="AC620" s="211">
        <f t="shared" si="153"/>
        <v>0</v>
      </c>
      <c r="AD620" s="88">
        <v>0.19</v>
      </c>
      <c r="AE620" s="195">
        <f t="shared" si="156"/>
        <v>0</v>
      </c>
      <c r="AF620" s="211">
        <f t="shared" si="157"/>
        <v>0</v>
      </c>
      <c r="AG620" s="50"/>
      <c r="AH620" s="43"/>
      <c r="AI620" s="46"/>
      <c r="AJ620" s="43"/>
      <c r="AK620" s="43"/>
      <c r="AL620" s="46"/>
      <c r="AM620" s="47"/>
      <c r="AN620" s="76">
        <f t="shared" si="154"/>
        <v>0</v>
      </c>
      <c r="AO620" s="76">
        <f t="shared" si="158"/>
        <v>0</v>
      </c>
      <c r="AP620" s="214"/>
      <c r="AQ620" s="76">
        <f t="shared" si="155"/>
        <v>0</v>
      </c>
      <c r="AR620" s="91">
        <f t="shared" si="159"/>
        <v>0</v>
      </c>
      <c r="AS620" s="184">
        <f>IF(EA_Tabelle!$AI620="Ja",EA_Tabelle!$AM620,IF(EA_Tabelle!$Y620&lt;&gt;"",EA_Tabelle!$Y620,EA_Tabelle!$U620))</f>
        <v>0</v>
      </c>
      <c r="AT620" s="76">
        <f>IF(EA_Tabelle!$AI620="Ja",EA_Tabelle!$AN620,IF(EA_Tabelle!$AC620&lt;&gt;0,EA_Tabelle!$AC620,EA_Tabelle!$W620))</f>
        <v>0</v>
      </c>
      <c r="AU620" s="91">
        <f>IF(EA_Tabelle!$AI620="Ja",EA_Tabelle!$AO620,IF(EA_Tabelle!$AF620&lt;&gt;0,EA_Tabelle!$AF620,EA_Tabelle!$X620))</f>
        <v>0</v>
      </c>
    </row>
    <row r="621" spans="1:47" s="81" customFormat="1" ht="25" customHeight="1" x14ac:dyDescent="0.3">
      <c r="A621" s="89" t="str">
        <f t="shared" si="145"/>
        <v>0_601</v>
      </c>
      <c r="B621" s="78">
        <f t="shared" si="146"/>
        <v>0</v>
      </c>
      <c r="C621" s="78">
        <f>IF(EA_Tabelle!$B673="","",COUNTIF($B$20:B620,EA_Tabelle!$B673)+1)</f>
        <v>601</v>
      </c>
      <c r="D621" s="77">
        <f t="shared" si="147"/>
        <v>0</v>
      </c>
      <c r="E621" s="77" t="e">
        <f>INDEX(Lieferanten[L_ID],MATCH(EA_Tabelle!$M621,Lieferanten[Lieferantenbezeichnung],0))</f>
        <v>#N/A</v>
      </c>
      <c r="F621" s="79">
        <f t="shared" si="148"/>
        <v>0</v>
      </c>
      <c r="G621" s="79" t="str">
        <f>IF(EA_Tabelle!$L621="","",(INDEX(BT[Ressort],MATCH(EA_Tabelle!$L621,BT[Bedarfsträger],0))))</f>
        <v/>
      </c>
      <c r="H621" s="80" t="str">
        <f>IF(EA_Tabelle!$L621="","",(INDEX(BT[BT_ID],MATCH(EA_Tabelle!$L621,BT[Bedarfsträger],0))))</f>
        <v/>
      </c>
      <c r="I621" s="82">
        <f t="shared" si="149"/>
        <v>0</v>
      </c>
      <c r="J621" s="82">
        <f t="shared" si="150"/>
        <v>0</v>
      </c>
      <c r="K621" s="83">
        <f t="shared" si="151"/>
        <v>0</v>
      </c>
      <c r="L621" s="44"/>
      <c r="M621" s="46"/>
      <c r="N621" s="208"/>
      <c r="O621" s="44"/>
      <c r="P621" s="43"/>
      <c r="Q621" s="206"/>
      <c r="R621" s="44"/>
      <c r="S621" s="90"/>
      <c r="T621" s="46"/>
      <c r="U621" s="210"/>
      <c r="V621" s="43"/>
      <c r="W621" s="186">
        <f>IFERROR(U621*INDEX(Preisstufen[Netto],MATCH(EA_Tabelle!T621,Preisstufen[Preisstufe],0)),0)</f>
        <v>0</v>
      </c>
      <c r="X621" s="186">
        <f t="shared" si="144"/>
        <v>0</v>
      </c>
      <c r="Y621" s="47"/>
      <c r="Z621" s="211"/>
      <c r="AA621" s="212"/>
      <c r="AB621" s="193">
        <f t="shared" si="152"/>
        <v>0</v>
      </c>
      <c r="AC621" s="211">
        <f t="shared" si="153"/>
        <v>0</v>
      </c>
      <c r="AD621" s="88">
        <v>0.19</v>
      </c>
      <c r="AE621" s="195">
        <f t="shared" si="156"/>
        <v>0</v>
      </c>
      <c r="AF621" s="211">
        <f t="shared" si="157"/>
        <v>0</v>
      </c>
      <c r="AG621" s="50"/>
      <c r="AH621" s="43"/>
      <c r="AI621" s="46"/>
      <c r="AJ621" s="43"/>
      <c r="AK621" s="43"/>
      <c r="AL621" s="46"/>
      <c r="AM621" s="47"/>
      <c r="AN621" s="76">
        <f t="shared" si="154"/>
        <v>0</v>
      </c>
      <c r="AO621" s="76">
        <f t="shared" si="158"/>
        <v>0</v>
      </c>
      <c r="AP621" s="214"/>
      <c r="AQ621" s="76">
        <f t="shared" si="155"/>
        <v>0</v>
      </c>
      <c r="AR621" s="91">
        <f t="shared" si="159"/>
        <v>0</v>
      </c>
      <c r="AS621" s="184">
        <f>IF(EA_Tabelle!$AI621="Ja",EA_Tabelle!$AM621,IF(EA_Tabelle!$Y621&lt;&gt;"",EA_Tabelle!$Y621,EA_Tabelle!$U621))</f>
        <v>0</v>
      </c>
      <c r="AT621" s="76">
        <f>IF(EA_Tabelle!$AI621="Ja",EA_Tabelle!$AN621,IF(EA_Tabelle!$AC621&lt;&gt;0,EA_Tabelle!$AC621,EA_Tabelle!$W621))</f>
        <v>0</v>
      </c>
      <c r="AU621" s="91">
        <f>IF(EA_Tabelle!$AI621="Ja",EA_Tabelle!$AO621,IF(EA_Tabelle!$AF621&lt;&gt;0,EA_Tabelle!$AF621,EA_Tabelle!$X621))</f>
        <v>0</v>
      </c>
    </row>
    <row r="622" spans="1:47" s="81" customFormat="1" ht="25" customHeight="1" x14ac:dyDescent="0.3">
      <c r="A622" s="89" t="str">
        <f t="shared" si="145"/>
        <v>0_602</v>
      </c>
      <c r="B622" s="78">
        <f t="shared" si="146"/>
        <v>0</v>
      </c>
      <c r="C622" s="78">
        <f>IF(EA_Tabelle!$B703="","",COUNTIF($B$20:B621,EA_Tabelle!$B703)+1)</f>
        <v>602</v>
      </c>
      <c r="D622" s="77">
        <f t="shared" si="147"/>
        <v>0</v>
      </c>
      <c r="E622" s="77" t="e">
        <f>INDEX(Lieferanten[L_ID],MATCH(EA_Tabelle!$M622,Lieferanten[Lieferantenbezeichnung],0))</f>
        <v>#N/A</v>
      </c>
      <c r="F622" s="79">
        <f t="shared" si="148"/>
        <v>0</v>
      </c>
      <c r="G622" s="79" t="str">
        <f>IF(EA_Tabelle!$L622="","",(INDEX(BT[Ressort],MATCH(EA_Tabelle!$L622,BT[Bedarfsträger],0))))</f>
        <v/>
      </c>
      <c r="H622" s="80" t="str">
        <f>IF(EA_Tabelle!$L622="","",(INDEX(BT[BT_ID],MATCH(EA_Tabelle!$L622,BT[Bedarfsträger],0))))</f>
        <v/>
      </c>
      <c r="I622" s="82">
        <f t="shared" si="149"/>
        <v>0</v>
      </c>
      <c r="J622" s="82">
        <f t="shared" si="150"/>
        <v>0</v>
      </c>
      <c r="K622" s="83">
        <f t="shared" si="151"/>
        <v>0</v>
      </c>
      <c r="L622" s="44"/>
      <c r="M622" s="46"/>
      <c r="N622" s="208"/>
      <c r="O622" s="44"/>
      <c r="P622" s="43"/>
      <c r="Q622" s="206"/>
      <c r="R622" s="44"/>
      <c r="S622" s="90"/>
      <c r="T622" s="46"/>
      <c r="U622" s="210"/>
      <c r="V622" s="43"/>
      <c r="W622" s="186">
        <f>IFERROR(U622*INDEX(Preisstufen[Netto],MATCH(EA_Tabelle!T622,Preisstufen[Preisstufe],0)),0)</f>
        <v>0</v>
      </c>
      <c r="X622" s="186">
        <f t="shared" si="144"/>
        <v>0</v>
      </c>
      <c r="Y622" s="47"/>
      <c r="Z622" s="211"/>
      <c r="AA622" s="212"/>
      <c r="AB622" s="193">
        <f t="shared" si="152"/>
        <v>0</v>
      </c>
      <c r="AC622" s="211">
        <f t="shared" si="153"/>
        <v>0</v>
      </c>
      <c r="AD622" s="88">
        <v>0.19</v>
      </c>
      <c r="AE622" s="195">
        <f t="shared" si="156"/>
        <v>0</v>
      </c>
      <c r="AF622" s="211">
        <f t="shared" si="157"/>
        <v>0</v>
      </c>
      <c r="AG622" s="50"/>
      <c r="AH622" s="43"/>
      <c r="AI622" s="46"/>
      <c r="AJ622" s="43"/>
      <c r="AK622" s="43"/>
      <c r="AL622" s="46"/>
      <c r="AM622" s="47"/>
      <c r="AN622" s="76">
        <f t="shared" si="154"/>
        <v>0</v>
      </c>
      <c r="AO622" s="76">
        <f t="shared" si="158"/>
        <v>0</v>
      </c>
      <c r="AP622" s="214"/>
      <c r="AQ622" s="76">
        <f t="shared" si="155"/>
        <v>0</v>
      </c>
      <c r="AR622" s="91">
        <f t="shared" si="159"/>
        <v>0</v>
      </c>
      <c r="AS622" s="184">
        <f>IF(EA_Tabelle!$AI622="Ja",EA_Tabelle!$AM622,IF(EA_Tabelle!$Y622&lt;&gt;"",EA_Tabelle!$Y622,EA_Tabelle!$U622))</f>
        <v>0</v>
      </c>
      <c r="AT622" s="76">
        <f>IF(EA_Tabelle!$AI622="Ja",EA_Tabelle!$AN622,IF(EA_Tabelle!$AC622&lt;&gt;0,EA_Tabelle!$AC622,EA_Tabelle!$W622))</f>
        <v>0</v>
      </c>
      <c r="AU622" s="91">
        <f>IF(EA_Tabelle!$AI622="Ja",EA_Tabelle!$AO622,IF(EA_Tabelle!$AF622&lt;&gt;0,EA_Tabelle!$AF622,EA_Tabelle!$X622))</f>
        <v>0</v>
      </c>
    </row>
    <row r="623" spans="1:47" s="81" customFormat="1" ht="25" customHeight="1" x14ac:dyDescent="0.3">
      <c r="A623" s="89" t="str">
        <f t="shared" si="145"/>
        <v>0_603</v>
      </c>
      <c r="B623" s="78">
        <f t="shared" si="146"/>
        <v>0</v>
      </c>
      <c r="C623" s="78">
        <f>IF(EA_Tabelle!$B729="","",COUNTIF($B$20:B622,EA_Tabelle!$B729)+1)</f>
        <v>603</v>
      </c>
      <c r="D623" s="77">
        <f t="shared" si="147"/>
        <v>0</v>
      </c>
      <c r="E623" s="77" t="e">
        <f>INDEX(Lieferanten[L_ID],MATCH(EA_Tabelle!$M623,Lieferanten[Lieferantenbezeichnung],0))</f>
        <v>#N/A</v>
      </c>
      <c r="F623" s="79">
        <f t="shared" si="148"/>
        <v>0</v>
      </c>
      <c r="G623" s="79" t="str">
        <f>IF(EA_Tabelle!$L623="","",(INDEX(BT[Ressort],MATCH(EA_Tabelle!$L623,BT[Bedarfsträger],0))))</f>
        <v/>
      </c>
      <c r="H623" s="80" t="str">
        <f>IF(EA_Tabelle!$L623="","",(INDEX(BT[BT_ID],MATCH(EA_Tabelle!$L623,BT[Bedarfsträger],0))))</f>
        <v/>
      </c>
      <c r="I623" s="82">
        <f t="shared" si="149"/>
        <v>0</v>
      </c>
      <c r="J623" s="82">
        <f t="shared" si="150"/>
        <v>0</v>
      </c>
      <c r="K623" s="83">
        <f t="shared" si="151"/>
        <v>0</v>
      </c>
      <c r="L623" s="44"/>
      <c r="M623" s="46"/>
      <c r="N623" s="208"/>
      <c r="O623" s="44"/>
      <c r="P623" s="43"/>
      <c r="Q623" s="206"/>
      <c r="R623" s="44"/>
      <c r="S623" s="90"/>
      <c r="T623" s="46"/>
      <c r="U623" s="210"/>
      <c r="V623" s="43"/>
      <c r="W623" s="186">
        <f>IFERROR(U623*INDEX(Preisstufen[Netto],MATCH(EA_Tabelle!T623,Preisstufen[Preisstufe],0)),0)</f>
        <v>0</v>
      </c>
      <c r="X623" s="186">
        <f t="shared" si="144"/>
        <v>0</v>
      </c>
      <c r="Y623" s="47"/>
      <c r="Z623" s="211"/>
      <c r="AA623" s="212"/>
      <c r="AB623" s="193">
        <f t="shared" si="152"/>
        <v>0</v>
      </c>
      <c r="AC623" s="211">
        <f t="shared" si="153"/>
        <v>0</v>
      </c>
      <c r="AD623" s="88">
        <v>0.19</v>
      </c>
      <c r="AE623" s="195">
        <f t="shared" si="156"/>
        <v>0</v>
      </c>
      <c r="AF623" s="211">
        <f t="shared" si="157"/>
        <v>0</v>
      </c>
      <c r="AG623" s="50"/>
      <c r="AH623" s="43"/>
      <c r="AI623" s="46"/>
      <c r="AJ623" s="43"/>
      <c r="AK623" s="43"/>
      <c r="AL623" s="46"/>
      <c r="AM623" s="47"/>
      <c r="AN623" s="76">
        <f t="shared" si="154"/>
        <v>0</v>
      </c>
      <c r="AO623" s="76">
        <f t="shared" si="158"/>
        <v>0</v>
      </c>
      <c r="AP623" s="214"/>
      <c r="AQ623" s="76">
        <f t="shared" si="155"/>
        <v>0</v>
      </c>
      <c r="AR623" s="91">
        <f t="shared" si="159"/>
        <v>0</v>
      </c>
      <c r="AS623" s="184">
        <f>IF(EA_Tabelle!$AI623="Ja",EA_Tabelle!$AM623,IF(EA_Tabelle!$Y623&lt;&gt;"",EA_Tabelle!$Y623,EA_Tabelle!$U623))</f>
        <v>0</v>
      </c>
      <c r="AT623" s="76">
        <f>IF(EA_Tabelle!$AI623="Ja",EA_Tabelle!$AN623,IF(EA_Tabelle!$AC623&lt;&gt;0,EA_Tabelle!$AC623,EA_Tabelle!$W623))</f>
        <v>0</v>
      </c>
      <c r="AU623" s="91">
        <f>IF(EA_Tabelle!$AI623="Ja",EA_Tabelle!$AO623,IF(EA_Tabelle!$AF623&lt;&gt;0,EA_Tabelle!$AF623,EA_Tabelle!$X623))</f>
        <v>0</v>
      </c>
    </row>
    <row r="624" spans="1:47" s="81" customFormat="1" ht="25" customHeight="1" x14ac:dyDescent="0.3">
      <c r="A624" s="89" t="str">
        <f t="shared" si="145"/>
        <v>0_604</v>
      </c>
      <c r="B624" s="78">
        <f t="shared" si="146"/>
        <v>0</v>
      </c>
      <c r="C624" s="78">
        <f>IF(EA_Tabelle!$B489="","",COUNTIF($B$20:B623,EA_Tabelle!$B489)+1)</f>
        <v>604</v>
      </c>
      <c r="D624" s="77">
        <f t="shared" si="147"/>
        <v>0</v>
      </c>
      <c r="E624" s="77" t="e">
        <f>INDEX(Lieferanten[L_ID],MATCH(EA_Tabelle!$M624,Lieferanten[Lieferantenbezeichnung],0))</f>
        <v>#N/A</v>
      </c>
      <c r="F624" s="79">
        <f t="shared" si="148"/>
        <v>0</v>
      </c>
      <c r="G624" s="79" t="str">
        <f>IF(EA_Tabelle!$L624="","",(INDEX(BT[Ressort],MATCH(EA_Tabelle!$L624,BT[Bedarfsträger],0))))</f>
        <v/>
      </c>
      <c r="H624" s="80" t="str">
        <f>IF(EA_Tabelle!$L624="","",(INDEX(BT[BT_ID],MATCH(EA_Tabelle!$L624,BT[Bedarfsträger],0))))</f>
        <v/>
      </c>
      <c r="I624" s="82">
        <f t="shared" si="149"/>
        <v>0</v>
      </c>
      <c r="J624" s="82">
        <f t="shared" si="150"/>
        <v>0</v>
      </c>
      <c r="K624" s="83">
        <f t="shared" si="151"/>
        <v>0</v>
      </c>
      <c r="L624" s="44"/>
      <c r="M624" s="46"/>
      <c r="N624" s="208"/>
      <c r="O624" s="44"/>
      <c r="P624" s="43"/>
      <c r="Q624" s="206"/>
      <c r="R624" s="44"/>
      <c r="S624" s="90"/>
      <c r="T624" s="46"/>
      <c r="U624" s="210"/>
      <c r="V624" s="43"/>
      <c r="W624" s="186">
        <f>IFERROR(U624*INDEX(Preisstufen[Netto],MATCH(EA_Tabelle!T624,Preisstufen[Preisstufe],0)),0)</f>
        <v>0</v>
      </c>
      <c r="X624" s="186">
        <f t="shared" si="144"/>
        <v>0</v>
      </c>
      <c r="Y624" s="47"/>
      <c r="Z624" s="211"/>
      <c r="AA624" s="212"/>
      <c r="AB624" s="193">
        <f t="shared" si="152"/>
        <v>0</v>
      </c>
      <c r="AC624" s="211">
        <f t="shared" si="153"/>
        <v>0</v>
      </c>
      <c r="AD624" s="88">
        <v>0.19</v>
      </c>
      <c r="AE624" s="195">
        <f t="shared" si="156"/>
        <v>0</v>
      </c>
      <c r="AF624" s="211">
        <f t="shared" si="157"/>
        <v>0</v>
      </c>
      <c r="AG624" s="50"/>
      <c r="AH624" s="43"/>
      <c r="AI624" s="46"/>
      <c r="AJ624" s="43"/>
      <c r="AK624" s="43"/>
      <c r="AL624" s="46"/>
      <c r="AM624" s="47"/>
      <c r="AN624" s="76">
        <f t="shared" si="154"/>
        <v>0</v>
      </c>
      <c r="AO624" s="76">
        <f t="shared" si="158"/>
        <v>0</v>
      </c>
      <c r="AP624" s="214"/>
      <c r="AQ624" s="76">
        <f t="shared" si="155"/>
        <v>0</v>
      </c>
      <c r="AR624" s="91">
        <f t="shared" si="159"/>
        <v>0</v>
      </c>
      <c r="AS624" s="184">
        <f>IF(EA_Tabelle!$AI624="Ja",EA_Tabelle!$AM624,IF(EA_Tabelle!$Y624&lt;&gt;"",EA_Tabelle!$Y624,EA_Tabelle!$U624))</f>
        <v>0</v>
      </c>
      <c r="AT624" s="76">
        <f>IF(EA_Tabelle!$AI624="Ja",EA_Tabelle!$AN624,IF(EA_Tabelle!$AC624&lt;&gt;0,EA_Tabelle!$AC624,EA_Tabelle!$W624))</f>
        <v>0</v>
      </c>
      <c r="AU624" s="91">
        <f>IF(EA_Tabelle!$AI624="Ja",EA_Tabelle!$AO624,IF(EA_Tabelle!$AF624&lt;&gt;0,EA_Tabelle!$AF624,EA_Tabelle!$X624))</f>
        <v>0</v>
      </c>
    </row>
    <row r="625" spans="1:47" s="81" customFormat="1" ht="25" customHeight="1" x14ac:dyDescent="0.3">
      <c r="A625" s="89" t="str">
        <f t="shared" si="145"/>
        <v>0_605</v>
      </c>
      <c r="B625" s="78">
        <f t="shared" si="146"/>
        <v>0</v>
      </c>
      <c r="C625" s="78">
        <f>IF(EA_Tabelle!$B392="","",COUNTIF($B$20:B624,EA_Tabelle!$B392)+1)</f>
        <v>605</v>
      </c>
      <c r="D625" s="77">
        <f t="shared" si="147"/>
        <v>0</v>
      </c>
      <c r="E625" s="77" t="e">
        <f>INDEX(Lieferanten[L_ID],MATCH(EA_Tabelle!$M625,Lieferanten[Lieferantenbezeichnung],0))</f>
        <v>#N/A</v>
      </c>
      <c r="F625" s="79">
        <f t="shared" si="148"/>
        <v>0</v>
      </c>
      <c r="G625" s="79" t="str">
        <f>IF(EA_Tabelle!$L625="","",(INDEX(BT[Ressort],MATCH(EA_Tabelle!$L625,BT[Bedarfsträger],0))))</f>
        <v/>
      </c>
      <c r="H625" s="80" t="str">
        <f>IF(EA_Tabelle!$L625="","",(INDEX(BT[BT_ID],MATCH(EA_Tabelle!$L625,BT[Bedarfsträger],0))))</f>
        <v/>
      </c>
      <c r="I625" s="82">
        <f t="shared" si="149"/>
        <v>0</v>
      </c>
      <c r="J625" s="82">
        <f t="shared" si="150"/>
        <v>0</v>
      </c>
      <c r="K625" s="83">
        <f t="shared" si="151"/>
        <v>0</v>
      </c>
      <c r="L625" s="44"/>
      <c r="M625" s="46"/>
      <c r="N625" s="208"/>
      <c r="O625" s="44"/>
      <c r="P625" s="43"/>
      <c r="Q625" s="206"/>
      <c r="R625" s="44"/>
      <c r="S625" s="90"/>
      <c r="T625" s="46"/>
      <c r="U625" s="210"/>
      <c r="V625" s="43"/>
      <c r="W625" s="186">
        <f>IFERROR(U625*INDEX(Preisstufen[Netto],MATCH(EA_Tabelle!T625,Preisstufen[Preisstufe],0)),0)</f>
        <v>0</v>
      </c>
      <c r="X625" s="186">
        <f t="shared" si="144"/>
        <v>0</v>
      </c>
      <c r="Y625" s="47"/>
      <c r="Z625" s="211"/>
      <c r="AA625" s="212"/>
      <c r="AB625" s="193">
        <f t="shared" si="152"/>
        <v>0</v>
      </c>
      <c r="AC625" s="211">
        <f t="shared" si="153"/>
        <v>0</v>
      </c>
      <c r="AD625" s="88">
        <v>0.19</v>
      </c>
      <c r="AE625" s="195">
        <f t="shared" si="156"/>
        <v>0</v>
      </c>
      <c r="AF625" s="211">
        <f t="shared" si="157"/>
        <v>0</v>
      </c>
      <c r="AG625" s="50"/>
      <c r="AH625" s="43"/>
      <c r="AI625" s="46"/>
      <c r="AJ625" s="43"/>
      <c r="AK625" s="43"/>
      <c r="AL625" s="46"/>
      <c r="AM625" s="47"/>
      <c r="AN625" s="76">
        <f t="shared" si="154"/>
        <v>0</v>
      </c>
      <c r="AO625" s="76">
        <f t="shared" si="158"/>
        <v>0</v>
      </c>
      <c r="AP625" s="214"/>
      <c r="AQ625" s="76">
        <f t="shared" si="155"/>
        <v>0</v>
      </c>
      <c r="AR625" s="91">
        <f t="shared" si="159"/>
        <v>0</v>
      </c>
      <c r="AS625" s="184">
        <f>IF(EA_Tabelle!$AI625="Ja",EA_Tabelle!$AM625,IF(EA_Tabelle!$Y625&lt;&gt;"",EA_Tabelle!$Y625,EA_Tabelle!$U625))</f>
        <v>0</v>
      </c>
      <c r="AT625" s="76">
        <f>IF(EA_Tabelle!$AI625="Ja",EA_Tabelle!$AN625,IF(EA_Tabelle!$AC625&lt;&gt;0,EA_Tabelle!$AC625,EA_Tabelle!$W625))</f>
        <v>0</v>
      </c>
      <c r="AU625" s="91">
        <f>IF(EA_Tabelle!$AI625="Ja",EA_Tabelle!$AO625,IF(EA_Tabelle!$AF625&lt;&gt;0,EA_Tabelle!$AF625,EA_Tabelle!$X625))</f>
        <v>0</v>
      </c>
    </row>
    <row r="626" spans="1:47" s="81" customFormat="1" ht="25" customHeight="1" x14ac:dyDescent="0.3">
      <c r="A626" s="89" t="str">
        <f t="shared" si="145"/>
        <v>0_606</v>
      </c>
      <c r="B626" s="78">
        <f t="shared" si="146"/>
        <v>0</v>
      </c>
      <c r="C626" s="78">
        <f>IF(EA_Tabelle!$B565="","",COUNTIF($B$20:B625,EA_Tabelle!$B565)+1)</f>
        <v>606</v>
      </c>
      <c r="D626" s="77">
        <f t="shared" si="147"/>
        <v>0</v>
      </c>
      <c r="E626" s="77" t="e">
        <f>INDEX(Lieferanten[L_ID],MATCH(EA_Tabelle!$M626,Lieferanten[Lieferantenbezeichnung],0))</f>
        <v>#N/A</v>
      </c>
      <c r="F626" s="79">
        <f t="shared" si="148"/>
        <v>0</v>
      </c>
      <c r="G626" s="79" t="str">
        <f>IF(EA_Tabelle!$L626="","",(INDEX(BT[Ressort],MATCH(EA_Tabelle!$L626,BT[Bedarfsträger],0))))</f>
        <v/>
      </c>
      <c r="H626" s="80" t="str">
        <f>IF(EA_Tabelle!$L626="","",(INDEX(BT[BT_ID],MATCH(EA_Tabelle!$L626,BT[Bedarfsträger],0))))</f>
        <v/>
      </c>
      <c r="I626" s="82">
        <f t="shared" si="149"/>
        <v>0</v>
      </c>
      <c r="J626" s="82">
        <f t="shared" si="150"/>
        <v>0</v>
      </c>
      <c r="K626" s="83">
        <f t="shared" si="151"/>
        <v>0</v>
      </c>
      <c r="L626" s="44"/>
      <c r="M626" s="46"/>
      <c r="N626" s="208"/>
      <c r="O626" s="44"/>
      <c r="P626" s="43"/>
      <c r="Q626" s="206"/>
      <c r="R626" s="44"/>
      <c r="S626" s="90"/>
      <c r="T626" s="46"/>
      <c r="U626" s="210"/>
      <c r="V626" s="43"/>
      <c r="W626" s="186">
        <f>IFERROR(U626*INDEX(Preisstufen[Netto],MATCH(EA_Tabelle!T626,Preisstufen[Preisstufe],0)),0)</f>
        <v>0</v>
      </c>
      <c r="X626" s="186">
        <f t="shared" si="144"/>
        <v>0</v>
      </c>
      <c r="Y626" s="47"/>
      <c r="Z626" s="211"/>
      <c r="AA626" s="212"/>
      <c r="AB626" s="193">
        <f t="shared" si="152"/>
        <v>0</v>
      </c>
      <c r="AC626" s="211">
        <f t="shared" si="153"/>
        <v>0</v>
      </c>
      <c r="AD626" s="88">
        <v>0.19</v>
      </c>
      <c r="AE626" s="195">
        <f t="shared" si="156"/>
        <v>0</v>
      </c>
      <c r="AF626" s="211">
        <f t="shared" si="157"/>
        <v>0</v>
      </c>
      <c r="AG626" s="50"/>
      <c r="AH626" s="43"/>
      <c r="AI626" s="46"/>
      <c r="AJ626" s="43"/>
      <c r="AK626" s="43"/>
      <c r="AL626" s="46"/>
      <c r="AM626" s="47"/>
      <c r="AN626" s="76">
        <f t="shared" si="154"/>
        <v>0</v>
      </c>
      <c r="AO626" s="76">
        <f t="shared" si="158"/>
        <v>0</v>
      </c>
      <c r="AP626" s="214"/>
      <c r="AQ626" s="76">
        <f t="shared" si="155"/>
        <v>0</v>
      </c>
      <c r="AR626" s="91">
        <f t="shared" si="159"/>
        <v>0</v>
      </c>
      <c r="AS626" s="184">
        <f>IF(EA_Tabelle!$AI626="Ja",EA_Tabelle!$AM626,IF(EA_Tabelle!$Y626&lt;&gt;"",EA_Tabelle!$Y626,EA_Tabelle!$U626))</f>
        <v>0</v>
      </c>
      <c r="AT626" s="76">
        <f>IF(EA_Tabelle!$AI626="Ja",EA_Tabelle!$AN626,IF(EA_Tabelle!$AC626&lt;&gt;0,EA_Tabelle!$AC626,EA_Tabelle!$W626))</f>
        <v>0</v>
      </c>
      <c r="AU626" s="91">
        <f>IF(EA_Tabelle!$AI626="Ja",EA_Tabelle!$AO626,IF(EA_Tabelle!$AF626&lt;&gt;0,EA_Tabelle!$AF626,EA_Tabelle!$X626))</f>
        <v>0</v>
      </c>
    </row>
    <row r="627" spans="1:47" s="81" customFormat="1" ht="25" customHeight="1" x14ac:dyDescent="0.3">
      <c r="A627" s="89" t="str">
        <f t="shared" si="145"/>
        <v>0_607</v>
      </c>
      <c r="B627" s="78">
        <f t="shared" si="146"/>
        <v>0</v>
      </c>
      <c r="C627" s="78">
        <f>IF(EA_Tabelle!$B450="","",COUNTIF($B$20:B626,EA_Tabelle!$B450)+1)</f>
        <v>607</v>
      </c>
      <c r="D627" s="77">
        <f t="shared" si="147"/>
        <v>0</v>
      </c>
      <c r="E627" s="77" t="e">
        <f>INDEX(Lieferanten[L_ID],MATCH(EA_Tabelle!$M627,Lieferanten[Lieferantenbezeichnung],0))</f>
        <v>#N/A</v>
      </c>
      <c r="F627" s="79">
        <f t="shared" si="148"/>
        <v>0</v>
      </c>
      <c r="G627" s="79" t="str">
        <f>IF(EA_Tabelle!$L627="","",(INDEX(BT[Ressort],MATCH(EA_Tabelle!$L627,BT[Bedarfsträger],0))))</f>
        <v/>
      </c>
      <c r="H627" s="80" t="str">
        <f>IF(EA_Tabelle!$L627="","",(INDEX(BT[BT_ID],MATCH(EA_Tabelle!$L627,BT[Bedarfsträger],0))))</f>
        <v/>
      </c>
      <c r="I627" s="82">
        <f t="shared" si="149"/>
        <v>0</v>
      </c>
      <c r="J627" s="82">
        <f t="shared" si="150"/>
        <v>0</v>
      </c>
      <c r="K627" s="83">
        <f t="shared" si="151"/>
        <v>0</v>
      </c>
      <c r="L627" s="44"/>
      <c r="M627" s="46"/>
      <c r="N627" s="208"/>
      <c r="O627" s="44"/>
      <c r="P627" s="43"/>
      <c r="Q627" s="206"/>
      <c r="R627" s="44"/>
      <c r="S627" s="90"/>
      <c r="T627" s="46"/>
      <c r="U627" s="210"/>
      <c r="V627" s="43"/>
      <c r="W627" s="186">
        <f>IFERROR(U627*INDEX(Preisstufen[Netto],MATCH(EA_Tabelle!T627,Preisstufen[Preisstufe],0)),0)</f>
        <v>0</v>
      </c>
      <c r="X627" s="186">
        <f t="shared" si="144"/>
        <v>0</v>
      </c>
      <c r="Y627" s="47"/>
      <c r="Z627" s="211"/>
      <c r="AA627" s="212"/>
      <c r="AB627" s="193">
        <f t="shared" si="152"/>
        <v>0</v>
      </c>
      <c r="AC627" s="211">
        <f t="shared" si="153"/>
        <v>0</v>
      </c>
      <c r="AD627" s="88">
        <v>0.19</v>
      </c>
      <c r="AE627" s="195">
        <f t="shared" si="156"/>
        <v>0</v>
      </c>
      <c r="AF627" s="211">
        <f t="shared" si="157"/>
        <v>0</v>
      </c>
      <c r="AG627" s="50"/>
      <c r="AH627" s="43"/>
      <c r="AI627" s="46"/>
      <c r="AJ627" s="43"/>
      <c r="AK627" s="43"/>
      <c r="AL627" s="46"/>
      <c r="AM627" s="47"/>
      <c r="AN627" s="76">
        <f t="shared" si="154"/>
        <v>0</v>
      </c>
      <c r="AO627" s="76">
        <f t="shared" si="158"/>
        <v>0</v>
      </c>
      <c r="AP627" s="214"/>
      <c r="AQ627" s="76">
        <f t="shared" si="155"/>
        <v>0</v>
      </c>
      <c r="AR627" s="91">
        <f t="shared" si="159"/>
        <v>0</v>
      </c>
      <c r="AS627" s="184">
        <f>IF(EA_Tabelle!$AI627="Ja",EA_Tabelle!$AM627,IF(EA_Tabelle!$Y627&lt;&gt;"",EA_Tabelle!$Y627,EA_Tabelle!$U627))</f>
        <v>0</v>
      </c>
      <c r="AT627" s="76">
        <f>IF(EA_Tabelle!$AI627="Ja",EA_Tabelle!$AN627,IF(EA_Tabelle!$AC627&lt;&gt;0,EA_Tabelle!$AC627,EA_Tabelle!$W627))</f>
        <v>0</v>
      </c>
      <c r="AU627" s="91">
        <f>IF(EA_Tabelle!$AI627="Ja",EA_Tabelle!$AO627,IF(EA_Tabelle!$AF627&lt;&gt;0,EA_Tabelle!$AF627,EA_Tabelle!$X627))</f>
        <v>0</v>
      </c>
    </row>
    <row r="628" spans="1:47" s="81" customFormat="1" ht="25" customHeight="1" x14ac:dyDescent="0.3">
      <c r="A628" s="89" t="str">
        <f t="shared" si="145"/>
        <v>0_608</v>
      </c>
      <c r="B628" s="78">
        <f t="shared" si="146"/>
        <v>0</v>
      </c>
      <c r="C628" s="78">
        <f>IF(EA_Tabelle!$B716="","",COUNTIF($B$20:B627,EA_Tabelle!$B716)+1)</f>
        <v>608</v>
      </c>
      <c r="D628" s="77">
        <f t="shared" si="147"/>
        <v>0</v>
      </c>
      <c r="E628" s="77" t="e">
        <f>INDEX(Lieferanten[L_ID],MATCH(EA_Tabelle!$M628,Lieferanten[Lieferantenbezeichnung],0))</f>
        <v>#N/A</v>
      </c>
      <c r="F628" s="79">
        <f t="shared" si="148"/>
        <v>0</v>
      </c>
      <c r="G628" s="79" t="str">
        <f>IF(EA_Tabelle!$L628="","",(INDEX(BT[Ressort],MATCH(EA_Tabelle!$L628,BT[Bedarfsträger],0))))</f>
        <v/>
      </c>
      <c r="H628" s="80" t="str">
        <f>IF(EA_Tabelle!$L628="","",(INDEX(BT[BT_ID],MATCH(EA_Tabelle!$L628,BT[Bedarfsträger],0))))</f>
        <v/>
      </c>
      <c r="I628" s="82">
        <f t="shared" si="149"/>
        <v>0</v>
      </c>
      <c r="J628" s="82">
        <f t="shared" si="150"/>
        <v>0</v>
      </c>
      <c r="K628" s="83">
        <f t="shared" si="151"/>
        <v>0</v>
      </c>
      <c r="L628" s="44"/>
      <c r="M628" s="46"/>
      <c r="N628" s="208"/>
      <c r="O628" s="44"/>
      <c r="P628" s="43"/>
      <c r="Q628" s="206"/>
      <c r="R628" s="44"/>
      <c r="S628" s="90"/>
      <c r="T628" s="46"/>
      <c r="U628" s="210"/>
      <c r="V628" s="43"/>
      <c r="W628" s="186">
        <f>IFERROR(U628*INDEX(Preisstufen[Netto],MATCH(EA_Tabelle!T628,Preisstufen[Preisstufe],0)),0)</f>
        <v>0</v>
      </c>
      <c r="X628" s="186">
        <f t="shared" si="144"/>
        <v>0</v>
      </c>
      <c r="Y628" s="47"/>
      <c r="Z628" s="211"/>
      <c r="AA628" s="212"/>
      <c r="AB628" s="193">
        <f t="shared" si="152"/>
        <v>0</v>
      </c>
      <c r="AC628" s="211">
        <f t="shared" si="153"/>
        <v>0</v>
      </c>
      <c r="AD628" s="88">
        <v>0.19</v>
      </c>
      <c r="AE628" s="195">
        <f t="shared" si="156"/>
        <v>0</v>
      </c>
      <c r="AF628" s="211">
        <f t="shared" si="157"/>
        <v>0</v>
      </c>
      <c r="AG628" s="50"/>
      <c r="AH628" s="43"/>
      <c r="AI628" s="46"/>
      <c r="AJ628" s="43"/>
      <c r="AK628" s="43"/>
      <c r="AL628" s="46"/>
      <c r="AM628" s="47"/>
      <c r="AN628" s="76">
        <f t="shared" si="154"/>
        <v>0</v>
      </c>
      <c r="AO628" s="76">
        <f t="shared" si="158"/>
        <v>0</v>
      </c>
      <c r="AP628" s="214"/>
      <c r="AQ628" s="76">
        <f t="shared" si="155"/>
        <v>0</v>
      </c>
      <c r="AR628" s="91">
        <f t="shared" si="159"/>
        <v>0</v>
      </c>
      <c r="AS628" s="184">
        <f>IF(EA_Tabelle!$AI628="Ja",EA_Tabelle!$AM628,IF(EA_Tabelle!$Y628&lt;&gt;"",EA_Tabelle!$Y628,EA_Tabelle!$U628))</f>
        <v>0</v>
      </c>
      <c r="AT628" s="76">
        <f>IF(EA_Tabelle!$AI628="Ja",EA_Tabelle!$AN628,IF(EA_Tabelle!$AC628&lt;&gt;0,EA_Tabelle!$AC628,EA_Tabelle!$W628))</f>
        <v>0</v>
      </c>
      <c r="AU628" s="91">
        <f>IF(EA_Tabelle!$AI628="Ja",EA_Tabelle!$AO628,IF(EA_Tabelle!$AF628&lt;&gt;0,EA_Tabelle!$AF628,EA_Tabelle!$X628))</f>
        <v>0</v>
      </c>
    </row>
    <row r="629" spans="1:47" s="81" customFormat="1" ht="25" customHeight="1" x14ac:dyDescent="0.3">
      <c r="A629" s="89" t="str">
        <f t="shared" si="145"/>
        <v>0_609</v>
      </c>
      <c r="B629" s="78">
        <f t="shared" si="146"/>
        <v>0</v>
      </c>
      <c r="C629" s="78">
        <f>IF(EA_Tabelle!$B225="","",COUNTIF($B$20:B628,EA_Tabelle!$B225)+1)</f>
        <v>609</v>
      </c>
      <c r="D629" s="77">
        <f t="shared" si="147"/>
        <v>0</v>
      </c>
      <c r="E629" s="77" t="e">
        <f>INDEX(Lieferanten[L_ID],MATCH(EA_Tabelle!$M629,Lieferanten[Lieferantenbezeichnung],0))</f>
        <v>#N/A</v>
      </c>
      <c r="F629" s="79">
        <f t="shared" si="148"/>
        <v>0</v>
      </c>
      <c r="G629" s="79" t="str">
        <f>IF(EA_Tabelle!$L629="","",(INDEX(BT[Ressort],MATCH(EA_Tabelle!$L629,BT[Bedarfsträger],0))))</f>
        <v/>
      </c>
      <c r="H629" s="80" t="str">
        <f>IF(EA_Tabelle!$L629="","",(INDEX(BT[BT_ID],MATCH(EA_Tabelle!$L629,BT[Bedarfsträger],0))))</f>
        <v/>
      </c>
      <c r="I629" s="82">
        <f t="shared" si="149"/>
        <v>0</v>
      </c>
      <c r="J629" s="82">
        <f t="shared" si="150"/>
        <v>0</v>
      </c>
      <c r="K629" s="83">
        <f t="shared" si="151"/>
        <v>0</v>
      </c>
      <c r="L629" s="44"/>
      <c r="M629" s="46"/>
      <c r="N629" s="208"/>
      <c r="O629" s="44"/>
      <c r="P629" s="43"/>
      <c r="Q629" s="206"/>
      <c r="R629" s="44"/>
      <c r="S629" s="90"/>
      <c r="T629" s="46"/>
      <c r="U629" s="210"/>
      <c r="V629" s="43"/>
      <c r="W629" s="186">
        <f>IFERROR(U629*INDEX(Preisstufen[Netto],MATCH(EA_Tabelle!T629,Preisstufen[Preisstufe],0)),0)</f>
        <v>0</v>
      </c>
      <c r="X629" s="186">
        <f t="shared" si="144"/>
        <v>0</v>
      </c>
      <c r="Y629" s="47"/>
      <c r="Z629" s="211"/>
      <c r="AA629" s="212"/>
      <c r="AB629" s="193">
        <f t="shared" si="152"/>
        <v>0</v>
      </c>
      <c r="AC629" s="211">
        <f t="shared" si="153"/>
        <v>0</v>
      </c>
      <c r="AD629" s="88">
        <v>0.19</v>
      </c>
      <c r="AE629" s="195">
        <f t="shared" si="156"/>
        <v>0</v>
      </c>
      <c r="AF629" s="211">
        <f t="shared" si="157"/>
        <v>0</v>
      </c>
      <c r="AG629" s="50"/>
      <c r="AH629" s="43"/>
      <c r="AI629" s="46"/>
      <c r="AJ629" s="43"/>
      <c r="AK629" s="43"/>
      <c r="AL629" s="46"/>
      <c r="AM629" s="47"/>
      <c r="AN629" s="76">
        <f t="shared" si="154"/>
        <v>0</v>
      </c>
      <c r="AO629" s="76">
        <f t="shared" si="158"/>
        <v>0</v>
      </c>
      <c r="AP629" s="214"/>
      <c r="AQ629" s="76">
        <f t="shared" si="155"/>
        <v>0</v>
      </c>
      <c r="AR629" s="91">
        <f t="shared" si="159"/>
        <v>0</v>
      </c>
      <c r="AS629" s="184">
        <f>IF(EA_Tabelle!$AI629="Ja",EA_Tabelle!$AM629,IF(EA_Tabelle!$Y629&lt;&gt;"",EA_Tabelle!$Y629,EA_Tabelle!$U629))</f>
        <v>0</v>
      </c>
      <c r="AT629" s="76">
        <f>IF(EA_Tabelle!$AI629="Ja",EA_Tabelle!$AN629,IF(EA_Tabelle!$AC629&lt;&gt;0,EA_Tabelle!$AC629,EA_Tabelle!$W629))</f>
        <v>0</v>
      </c>
      <c r="AU629" s="91">
        <f>IF(EA_Tabelle!$AI629="Ja",EA_Tabelle!$AO629,IF(EA_Tabelle!$AF629&lt;&gt;0,EA_Tabelle!$AF629,EA_Tabelle!$X629))</f>
        <v>0</v>
      </c>
    </row>
    <row r="630" spans="1:47" s="81" customFormat="1" ht="25" customHeight="1" x14ac:dyDescent="0.3">
      <c r="A630" s="89" t="str">
        <f t="shared" si="145"/>
        <v>0_610</v>
      </c>
      <c r="B630" s="78">
        <f t="shared" si="146"/>
        <v>0</v>
      </c>
      <c r="C630" s="78">
        <f>IF(EA_Tabelle!$B245="","",COUNTIF($B$20:B629,EA_Tabelle!$B245)+1)</f>
        <v>610</v>
      </c>
      <c r="D630" s="77">
        <f t="shared" si="147"/>
        <v>0</v>
      </c>
      <c r="E630" s="77" t="e">
        <f>INDEX(Lieferanten[L_ID],MATCH(EA_Tabelle!$M630,Lieferanten[Lieferantenbezeichnung],0))</f>
        <v>#N/A</v>
      </c>
      <c r="F630" s="79">
        <f t="shared" si="148"/>
        <v>0</v>
      </c>
      <c r="G630" s="79" t="str">
        <f>IF(EA_Tabelle!$L630="","",(INDEX(BT[Ressort],MATCH(EA_Tabelle!$L630,BT[Bedarfsträger],0))))</f>
        <v/>
      </c>
      <c r="H630" s="80" t="str">
        <f>IF(EA_Tabelle!$L630="","",(INDEX(BT[BT_ID],MATCH(EA_Tabelle!$L630,BT[Bedarfsträger],0))))</f>
        <v/>
      </c>
      <c r="I630" s="82">
        <f t="shared" si="149"/>
        <v>0</v>
      </c>
      <c r="J630" s="82">
        <f t="shared" si="150"/>
        <v>0</v>
      </c>
      <c r="K630" s="83">
        <f t="shared" si="151"/>
        <v>0</v>
      </c>
      <c r="L630" s="44"/>
      <c r="M630" s="46"/>
      <c r="N630" s="208"/>
      <c r="O630" s="44"/>
      <c r="P630" s="43"/>
      <c r="Q630" s="206"/>
      <c r="R630" s="44"/>
      <c r="S630" s="90"/>
      <c r="T630" s="46"/>
      <c r="U630" s="210"/>
      <c r="V630" s="43"/>
      <c r="W630" s="186">
        <f>IFERROR(U630*INDEX(Preisstufen[Netto],MATCH(EA_Tabelle!T630,Preisstufen[Preisstufe],0)),0)</f>
        <v>0</v>
      </c>
      <c r="X630" s="186">
        <f t="shared" ref="X630:X693" si="160">W630*(1+AD630)</f>
        <v>0</v>
      </c>
      <c r="Y630" s="47"/>
      <c r="Z630" s="211"/>
      <c r="AA630" s="212"/>
      <c r="AB630" s="193">
        <f t="shared" si="152"/>
        <v>0</v>
      </c>
      <c r="AC630" s="211">
        <f t="shared" si="153"/>
        <v>0</v>
      </c>
      <c r="AD630" s="88">
        <v>0.19</v>
      </c>
      <c r="AE630" s="195">
        <f t="shared" si="156"/>
        <v>0</v>
      </c>
      <c r="AF630" s="211">
        <f t="shared" si="157"/>
        <v>0</v>
      </c>
      <c r="AG630" s="50"/>
      <c r="AH630" s="43"/>
      <c r="AI630" s="46"/>
      <c r="AJ630" s="43"/>
      <c r="AK630" s="43"/>
      <c r="AL630" s="46"/>
      <c r="AM630" s="47"/>
      <c r="AN630" s="76">
        <f t="shared" si="154"/>
        <v>0</v>
      </c>
      <c r="AO630" s="76">
        <f t="shared" si="158"/>
        <v>0</v>
      </c>
      <c r="AP630" s="214"/>
      <c r="AQ630" s="76">
        <f t="shared" si="155"/>
        <v>0</v>
      </c>
      <c r="AR630" s="91">
        <f t="shared" si="159"/>
        <v>0</v>
      </c>
      <c r="AS630" s="184">
        <f>IF(EA_Tabelle!$AI630="Ja",EA_Tabelle!$AM630,IF(EA_Tabelle!$Y630&lt;&gt;"",EA_Tabelle!$Y630,EA_Tabelle!$U630))</f>
        <v>0</v>
      </c>
      <c r="AT630" s="76">
        <f>IF(EA_Tabelle!$AI630="Ja",EA_Tabelle!$AN630,IF(EA_Tabelle!$AC630&lt;&gt;0,EA_Tabelle!$AC630,EA_Tabelle!$W630))</f>
        <v>0</v>
      </c>
      <c r="AU630" s="91">
        <f>IF(EA_Tabelle!$AI630="Ja",EA_Tabelle!$AO630,IF(EA_Tabelle!$AF630&lt;&gt;0,EA_Tabelle!$AF630,EA_Tabelle!$X630))</f>
        <v>0</v>
      </c>
    </row>
    <row r="631" spans="1:47" s="81" customFormat="1" ht="25" customHeight="1" x14ac:dyDescent="0.3">
      <c r="A631" s="89" t="str">
        <f t="shared" si="145"/>
        <v>0_611</v>
      </c>
      <c r="B631" s="78">
        <f t="shared" si="146"/>
        <v>0</v>
      </c>
      <c r="C631" s="78">
        <f>IF(EA_Tabelle!$B614="","",COUNTIF($B$20:B630,EA_Tabelle!$B614)+1)</f>
        <v>611</v>
      </c>
      <c r="D631" s="77">
        <f t="shared" si="147"/>
        <v>0</v>
      </c>
      <c r="E631" s="77" t="e">
        <f>INDEX(Lieferanten[L_ID],MATCH(EA_Tabelle!$M631,Lieferanten[Lieferantenbezeichnung],0))</f>
        <v>#N/A</v>
      </c>
      <c r="F631" s="79">
        <f t="shared" si="148"/>
        <v>0</v>
      </c>
      <c r="G631" s="79" t="str">
        <f>IF(EA_Tabelle!$L631="","",(INDEX(BT[Ressort],MATCH(EA_Tabelle!$L631,BT[Bedarfsträger],0))))</f>
        <v/>
      </c>
      <c r="H631" s="80" t="str">
        <f>IF(EA_Tabelle!$L631="","",(INDEX(BT[BT_ID],MATCH(EA_Tabelle!$L631,BT[Bedarfsträger],0))))</f>
        <v/>
      </c>
      <c r="I631" s="82">
        <f t="shared" si="149"/>
        <v>0</v>
      </c>
      <c r="J631" s="82">
        <f t="shared" si="150"/>
        <v>0</v>
      </c>
      <c r="K631" s="83">
        <f t="shared" si="151"/>
        <v>0</v>
      </c>
      <c r="L631" s="44"/>
      <c r="M631" s="46"/>
      <c r="N631" s="208"/>
      <c r="O631" s="44"/>
      <c r="P631" s="43"/>
      <c r="Q631" s="206"/>
      <c r="R631" s="44"/>
      <c r="S631" s="90"/>
      <c r="T631" s="46"/>
      <c r="U631" s="210"/>
      <c r="V631" s="43"/>
      <c r="W631" s="186">
        <f>IFERROR(U631*INDEX(Preisstufen[Netto],MATCH(EA_Tabelle!T631,Preisstufen[Preisstufe],0)),0)</f>
        <v>0</v>
      </c>
      <c r="X631" s="186">
        <f t="shared" si="160"/>
        <v>0</v>
      </c>
      <c r="Y631" s="47"/>
      <c r="Z631" s="211"/>
      <c r="AA631" s="212"/>
      <c r="AB631" s="193">
        <f t="shared" si="152"/>
        <v>0</v>
      </c>
      <c r="AC631" s="211">
        <f t="shared" si="153"/>
        <v>0</v>
      </c>
      <c r="AD631" s="88">
        <v>0.19</v>
      </c>
      <c r="AE631" s="195">
        <f t="shared" si="156"/>
        <v>0</v>
      </c>
      <c r="AF631" s="211">
        <f t="shared" si="157"/>
        <v>0</v>
      </c>
      <c r="AG631" s="50"/>
      <c r="AH631" s="43"/>
      <c r="AI631" s="46"/>
      <c r="AJ631" s="43"/>
      <c r="AK631" s="43"/>
      <c r="AL631" s="46"/>
      <c r="AM631" s="47"/>
      <c r="AN631" s="76">
        <f t="shared" si="154"/>
        <v>0</v>
      </c>
      <c r="AO631" s="76">
        <f t="shared" si="158"/>
        <v>0</v>
      </c>
      <c r="AP631" s="214"/>
      <c r="AQ631" s="76">
        <f t="shared" si="155"/>
        <v>0</v>
      </c>
      <c r="AR631" s="91">
        <f t="shared" si="159"/>
        <v>0</v>
      </c>
      <c r="AS631" s="184">
        <f>IF(EA_Tabelle!$AI631="Ja",EA_Tabelle!$AM631,IF(EA_Tabelle!$Y631&lt;&gt;"",EA_Tabelle!$Y631,EA_Tabelle!$U631))</f>
        <v>0</v>
      </c>
      <c r="AT631" s="76">
        <f>IF(EA_Tabelle!$AI631="Ja",EA_Tabelle!$AN631,IF(EA_Tabelle!$AC631&lt;&gt;0,EA_Tabelle!$AC631,EA_Tabelle!$W631))</f>
        <v>0</v>
      </c>
      <c r="AU631" s="91">
        <f>IF(EA_Tabelle!$AI631="Ja",EA_Tabelle!$AO631,IF(EA_Tabelle!$AF631&lt;&gt;0,EA_Tabelle!$AF631,EA_Tabelle!$X631))</f>
        <v>0</v>
      </c>
    </row>
    <row r="632" spans="1:47" s="81" customFormat="1" ht="25" customHeight="1" x14ac:dyDescent="0.3">
      <c r="A632" s="89" t="str">
        <f t="shared" si="145"/>
        <v>0_612</v>
      </c>
      <c r="B632" s="78">
        <f t="shared" si="146"/>
        <v>0</v>
      </c>
      <c r="C632" s="78">
        <f>IF(EA_Tabelle!$B469="","",COUNTIF($B$20:B631,EA_Tabelle!$B469)+1)</f>
        <v>612</v>
      </c>
      <c r="D632" s="77">
        <f t="shared" si="147"/>
        <v>0</v>
      </c>
      <c r="E632" s="77" t="e">
        <f>INDEX(Lieferanten[L_ID],MATCH(EA_Tabelle!$M632,Lieferanten[Lieferantenbezeichnung],0))</f>
        <v>#N/A</v>
      </c>
      <c r="F632" s="79">
        <f t="shared" si="148"/>
        <v>0</v>
      </c>
      <c r="G632" s="79" t="str">
        <f>IF(EA_Tabelle!$L632="","",(INDEX(BT[Ressort],MATCH(EA_Tabelle!$L632,BT[Bedarfsträger],0))))</f>
        <v/>
      </c>
      <c r="H632" s="80" t="str">
        <f>IF(EA_Tabelle!$L632="","",(INDEX(BT[BT_ID],MATCH(EA_Tabelle!$L632,BT[Bedarfsträger],0))))</f>
        <v/>
      </c>
      <c r="I632" s="82">
        <f t="shared" si="149"/>
        <v>0</v>
      </c>
      <c r="J632" s="82">
        <f t="shared" si="150"/>
        <v>0</v>
      </c>
      <c r="K632" s="83">
        <f t="shared" si="151"/>
        <v>0</v>
      </c>
      <c r="L632" s="44"/>
      <c r="M632" s="46"/>
      <c r="N632" s="208"/>
      <c r="O632" s="44"/>
      <c r="P632" s="43"/>
      <c r="Q632" s="206"/>
      <c r="R632" s="44"/>
      <c r="S632" s="90"/>
      <c r="T632" s="46"/>
      <c r="U632" s="210"/>
      <c r="V632" s="43"/>
      <c r="W632" s="186">
        <f>IFERROR(U632*INDEX(Preisstufen[Netto],MATCH(EA_Tabelle!T632,Preisstufen[Preisstufe],0)),0)</f>
        <v>0</v>
      </c>
      <c r="X632" s="186">
        <f t="shared" si="160"/>
        <v>0</v>
      </c>
      <c r="Y632" s="47"/>
      <c r="Z632" s="211"/>
      <c r="AA632" s="212"/>
      <c r="AB632" s="193">
        <f t="shared" si="152"/>
        <v>0</v>
      </c>
      <c r="AC632" s="211">
        <f t="shared" si="153"/>
        <v>0</v>
      </c>
      <c r="AD632" s="88">
        <v>0.19</v>
      </c>
      <c r="AE632" s="195">
        <f t="shared" si="156"/>
        <v>0</v>
      </c>
      <c r="AF632" s="211">
        <f t="shared" si="157"/>
        <v>0</v>
      </c>
      <c r="AG632" s="50"/>
      <c r="AH632" s="43"/>
      <c r="AI632" s="46"/>
      <c r="AJ632" s="43"/>
      <c r="AK632" s="43"/>
      <c r="AL632" s="46"/>
      <c r="AM632" s="47"/>
      <c r="AN632" s="76">
        <f t="shared" si="154"/>
        <v>0</v>
      </c>
      <c r="AO632" s="76">
        <f t="shared" si="158"/>
        <v>0</v>
      </c>
      <c r="AP632" s="214"/>
      <c r="AQ632" s="76">
        <f t="shared" si="155"/>
        <v>0</v>
      </c>
      <c r="AR632" s="91">
        <f t="shared" si="159"/>
        <v>0</v>
      </c>
      <c r="AS632" s="184">
        <f>IF(EA_Tabelle!$AI632="Ja",EA_Tabelle!$AM632,IF(EA_Tabelle!$Y632&lt;&gt;"",EA_Tabelle!$Y632,EA_Tabelle!$U632))</f>
        <v>0</v>
      </c>
      <c r="AT632" s="76">
        <f>IF(EA_Tabelle!$AI632="Ja",EA_Tabelle!$AN632,IF(EA_Tabelle!$AC632&lt;&gt;0,EA_Tabelle!$AC632,EA_Tabelle!$W632))</f>
        <v>0</v>
      </c>
      <c r="AU632" s="91">
        <f>IF(EA_Tabelle!$AI632="Ja",EA_Tabelle!$AO632,IF(EA_Tabelle!$AF632&lt;&gt;0,EA_Tabelle!$AF632,EA_Tabelle!$X632))</f>
        <v>0</v>
      </c>
    </row>
    <row r="633" spans="1:47" s="81" customFormat="1" ht="25" customHeight="1" x14ac:dyDescent="0.3">
      <c r="A633" s="89" t="str">
        <f t="shared" si="145"/>
        <v>0_613</v>
      </c>
      <c r="B633" s="78">
        <f t="shared" si="146"/>
        <v>0</v>
      </c>
      <c r="C633" s="78">
        <f>IF(EA_Tabelle!$B438="","",COUNTIF($B$20:B632,EA_Tabelle!$B438)+1)</f>
        <v>613</v>
      </c>
      <c r="D633" s="77">
        <f t="shared" si="147"/>
        <v>0</v>
      </c>
      <c r="E633" s="77" t="e">
        <f>INDEX(Lieferanten[L_ID],MATCH(EA_Tabelle!$M633,Lieferanten[Lieferantenbezeichnung],0))</f>
        <v>#N/A</v>
      </c>
      <c r="F633" s="79">
        <f t="shared" si="148"/>
        <v>0</v>
      </c>
      <c r="G633" s="79" t="str">
        <f>IF(EA_Tabelle!$L633="","",(INDEX(BT[Ressort],MATCH(EA_Tabelle!$L633,BT[Bedarfsträger],0))))</f>
        <v/>
      </c>
      <c r="H633" s="80" t="str">
        <f>IF(EA_Tabelle!$L633="","",(INDEX(BT[BT_ID],MATCH(EA_Tabelle!$L633,BT[Bedarfsträger],0))))</f>
        <v/>
      </c>
      <c r="I633" s="82">
        <f t="shared" si="149"/>
        <v>0</v>
      </c>
      <c r="J633" s="82">
        <f t="shared" si="150"/>
        <v>0</v>
      </c>
      <c r="K633" s="83">
        <f t="shared" si="151"/>
        <v>0</v>
      </c>
      <c r="L633" s="44"/>
      <c r="M633" s="46"/>
      <c r="N633" s="208"/>
      <c r="O633" s="44"/>
      <c r="P633" s="43"/>
      <c r="Q633" s="206"/>
      <c r="R633" s="44"/>
      <c r="S633" s="90"/>
      <c r="T633" s="46"/>
      <c r="U633" s="210"/>
      <c r="V633" s="43"/>
      <c r="W633" s="186">
        <f>IFERROR(U633*INDEX(Preisstufen[Netto],MATCH(EA_Tabelle!T633,Preisstufen[Preisstufe],0)),0)</f>
        <v>0</v>
      </c>
      <c r="X633" s="186">
        <f t="shared" si="160"/>
        <v>0</v>
      </c>
      <c r="Y633" s="47"/>
      <c r="Z633" s="211"/>
      <c r="AA633" s="212"/>
      <c r="AB633" s="193">
        <f t="shared" si="152"/>
        <v>0</v>
      </c>
      <c r="AC633" s="211">
        <f t="shared" si="153"/>
        <v>0</v>
      </c>
      <c r="AD633" s="88">
        <v>0.19</v>
      </c>
      <c r="AE633" s="195">
        <f t="shared" si="156"/>
        <v>0</v>
      </c>
      <c r="AF633" s="211">
        <f t="shared" si="157"/>
        <v>0</v>
      </c>
      <c r="AG633" s="50"/>
      <c r="AH633" s="43"/>
      <c r="AI633" s="46"/>
      <c r="AJ633" s="43"/>
      <c r="AK633" s="43"/>
      <c r="AL633" s="46"/>
      <c r="AM633" s="47"/>
      <c r="AN633" s="76">
        <f t="shared" si="154"/>
        <v>0</v>
      </c>
      <c r="AO633" s="76">
        <f t="shared" si="158"/>
        <v>0</v>
      </c>
      <c r="AP633" s="214"/>
      <c r="AQ633" s="76">
        <f t="shared" si="155"/>
        <v>0</v>
      </c>
      <c r="AR633" s="91">
        <f t="shared" si="159"/>
        <v>0</v>
      </c>
      <c r="AS633" s="184">
        <f>IF(EA_Tabelle!$AI633="Ja",EA_Tabelle!$AM633,IF(EA_Tabelle!$Y633&lt;&gt;"",EA_Tabelle!$Y633,EA_Tabelle!$U633))</f>
        <v>0</v>
      </c>
      <c r="AT633" s="76">
        <f>IF(EA_Tabelle!$AI633="Ja",EA_Tabelle!$AN633,IF(EA_Tabelle!$AC633&lt;&gt;0,EA_Tabelle!$AC633,EA_Tabelle!$W633))</f>
        <v>0</v>
      </c>
      <c r="AU633" s="91">
        <f>IF(EA_Tabelle!$AI633="Ja",EA_Tabelle!$AO633,IF(EA_Tabelle!$AF633&lt;&gt;0,EA_Tabelle!$AF633,EA_Tabelle!$X633))</f>
        <v>0</v>
      </c>
    </row>
    <row r="634" spans="1:47" s="81" customFormat="1" ht="25" customHeight="1" x14ac:dyDescent="0.3">
      <c r="A634" s="89" t="str">
        <f t="shared" si="145"/>
        <v>0_614</v>
      </c>
      <c r="B634" s="78">
        <f t="shared" si="146"/>
        <v>0</v>
      </c>
      <c r="C634" s="78">
        <f>IF(EA_Tabelle!$B420="","",COUNTIF($B$20:B633,EA_Tabelle!$B420)+1)</f>
        <v>614</v>
      </c>
      <c r="D634" s="77">
        <f t="shared" si="147"/>
        <v>0</v>
      </c>
      <c r="E634" s="77" t="e">
        <f>INDEX(Lieferanten[L_ID],MATCH(EA_Tabelle!$M634,Lieferanten[Lieferantenbezeichnung],0))</f>
        <v>#N/A</v>
      </c>
      <c r="F634" s="79">
        <f t="shared" si="148"/>
        <v>0</v>
      </c>
      <c r="G634" s="79" t="str">
        <f>IF(EA_Tabelle!$L634="","",(INDEX(BT[Ressort],MATCH(EA_Tabelle!$L634,BT[Bedarfsträger],0))))</f>
        <v/>
      </c>
      <c r="H634" s="80" t="str">
        <f>IF(EA_Tabelle!$L634="","",(INDEX(BT[BT_ID],MATCH(EA_Tabelle!$L634,BT[Bedarfsträger],0))))</f>
        <v/>
      </c>
      <c r="I634" s="82">
        <f t="shared" si="149"/>
        <v>0</v>
      </c>
      <c r="J634" s="82">
        <f t="shared" si="150"/>
        <v>0</v>
      </c>
      <c r="K634" s="83">
        <f t="shared" si="151"/>
        <v>0</v>
      </c>
      <c r="L634" s="44"/>
      <c r="M634" s="46"/>
      <c r="N634" s="208"/>
      <c r="O634" s="44"/>
      <c r="P634" s="43"/>
      <c r="Q634" s="206"/>
      <c r="R634" s="44"/>
      <c r="S634" s="90"/>
      <c r="T634" s="46"/>
      <c r="U634" s="210"/>
      <c r="V634" s="43"/>
      <c r="W634" s="186">
        <f>IFERROR(U634*INDEX(Preisstufen[Netto],MATCH(EA_Tabelle!T634,Preisstufen[Preisstufe],0)),0)</f>
        <v>0</v>
      </c>
      <c r="X634" s="186">
        <f t="shared" si="160"/>
        <v>0</v>
      </c>
      <c r="Y634" s="47"/>
      <c r="Z634" s="211"/>
      <c r="AA634" s="212"/>
      <c r="AB634" s="193">
        <f t="shared" si="152"/>
        <v>0</v>
      </c>
      <c r="AC634" s="211">
        <f t="shared" si="153"/>
        <v>0</v>
      </c>
      <c r="AD634" s="88">
        <v>0.19</v>
      </c>
      <c r="AE634" s="195">
        <f t="shared" si="156"/>
        <v>0</v>
      </c>
      <c r="AF634" s="211">
        <f t="shared" si="157"/>
        <v>0</v>
      </c>
      <c r="AG634" s="50"/>
      <c r="AH634" s="43"/>
      <c r="AI634" s="46"/>
      <c r="AJ634" s="43"/>
      <c r="AK634" s="43"/>
      <c r="AL634" s="46"/>
      <c r="AM634" s="47"/>
      <c r="AN634" s="76">
        <f t="shared" si="154"/>
        <v>0</v>
      </c>
      <c r="AO634" s="76">
        <f t="shared" si="158"/>
        <v>0</v>
      </c>
      <c r="AP634" s="214"/>
      <c r="AQ634" s="76">
        <f t="shared" si="155"/>
        <v>0</v>
      </c>
      <c r="AR634" s="91">
        <f t="shared" si="159"/>
        <v>0</v>
      </c>
      <c r="AS634" s="184">
        <f>IF(EA_Tabelle!$AI634="Ja",EA_Tabelle!$AM634,IF(EA_Tabelle!$Y634&lt;&gt;"",EA_Tabelle!$Y634,EA_Tabelle!$U634))</f>
        <v>0</v>
      </c>
      <c r="AT634" s="76">
        <f>IF(EA_Tabelle!$AI634="Ja",EA_Tabelle!$AN634,IF(EA_Tabelle!$AC634&lt;&gt;0,EA_Tabelle!$AC634,EA_Tabelle!$W634))</f>
        <v>0</v>
      </c>
      <c r="AU634" s="91">
        <f>IF(EA_Tabelle!$AI634="Ja",EA_Tabelle!$AO634,IF(EA_Tabelle!$AF634&lt;&gt;0,EA_Tabelle!$AF634,EA_Tabelle!$X634))</f>
        <v>0</v>
      </c>
    </row>
    <row r="635" spans="1:47" s="81" customFormat="1" ht="25" customHeight="1" x14ac:dyDescent="0.3">
      <c r="A635" s="89" t="str">
        <f t="shared" si="145"/>
        <v>0_615</v>
      </c>
      <c r="B635" s="78">
        <f t="shared" si="146"/>
        <v>0</v>
      </c>
      <c r="C635" s="78">
        <f>IF(EA_Tabelle!$B510="","",COUNTIF($B$20:B634,EA_Tabelle!$B510)+1)</f>
        <v>615</v>
      </c>
      <c r="D635" s="77">
        <f t="shared" si="147"/>
        <v>0</v>
      </c>
      <c r="E635" s="77" t="e">
        <f>INDEX(Lieferanten[L_ID],MATCH(EA_Tabelle!$M635,Lieferanten[Lieferantenbezeichnung],0))</f>
        <v>#N/A</v>
      </c>
      <c r="F635" s="79">
        <f t="shared" si="148"/>
        <v>0</v>
      </c>
      <c r="G635" s="79" t="str">
        <f>IF(EA_Tabelle!$L635="","",(INDEX(BT[Ressort],MATCH(EA_Tabelle!$L635,BT[Bedarfsträger],0))))</f>
        <v/>
      </c>
      <c r="H635" s="80" t="str">
        <f>IF(EA_Tabelle!$L635="","",(INDEX(BT[BT_ID],MATCH(EA_Tabelle!$L635,BT[Bedarfsträger],0))))</f>
        <v/>
      </c>
      <c r="I635" s="82">
        <f t="shared" si="149"/>
        <v>0</v>
      </c>
      <c r="J635" s="82">
        <f t="shared" si="150"/>
        <v>0</v>
      </c>
      <c r="K635" s="83">
        <f t="shared" si="151"/>
        <v>0</v>
      </c>
      <c r="L635" s="44"/>
      <c r="M635" s="46"/>
      <c r="N635" s="208"/>
      <c r="O635" s="44"/>
      <c r="P635" s="43"/>
      <c r="Q635" s="206"/>
      <c r="R635" s="44"/>
      <c r="S635" s="90"/>
      <c r="T635" s="46"/>
      <c r="U635" s="210"/>
      <c r="V635" s="43"/>
      <c r="W635" s="186">
        <f>IFERROR(U635*INDEX(Preisstufen[Netto],MATCH(EA_Tabelle!T635,Preisstufen[Preisstufe],0)),0)</f>
        <v>0</v>
      </c>
      <c r="X635" s="186">
        <f t="shared" si="160"/>
        <v>0</v>
      </c>
      <c r="Y635" s="47"/>
      <c r="Z635" s="211"/>
      <c r="AA635" s="212"/>
      <c r="AB635" s="193">
        <f t="shared" si="152"/>
        <v>0</v>
      </c>
      <c r="AC635" s="211">
        <f t="shared" si="153"/>
        <v>0</v>
      </c>
      <c r="AD635" s="88">
        <v>0.19</v>
      </c>
      <c r="AE635" s="195">
        <f t="shared" si="156"/>
        <v>0</v>
      </c>
      <c r="AF635" s="211">
        <f t="shared" si="157"/>
        <v>0</v>
      </c>
      <c r="AG635" s="50"/>
      <c r="AH635" s="43"/>
      <c r="AI635" s="46"/>
      <c r="AJ635" s="43"/>
      <c r="AK635" s="43"/>
      <c r="AL635" s="46"/>
      <c r="AM635" s="47"/>
      <c r="AN635" s="76">
        <f t="shared" si="154"/>
        <v>0</v>
      </c>
      <c r="AO635" s="76">
        <f t="shared" si="158"/>
        <v>0</v>
      </c>
      <c r="AP635" s="214"/>
      <c r="AQ635" s="76">
        <f t="shared" si="155"/>
        <v>0</v>
      </c>
      <c r="AR635" s="91">
        <f t="shared" si="159"/>
        <v>0</v>
      </c>
      <c r="AS635" s="184">
        <f>IF(EA_Tabelle!$AI635="Ja",EA_Tabelle!$AM635,IF(EA_Tabelle!$Y635&lt;&gt;"",EA_Tabelle!$Y635,EA_Tabelle!$U635))</f>
        <v>0</v>
      </c>
      <c r="AT635" s="76">
        <f>IF(EA_Tabelle!$AI635="Ja",EA_Tabelle!$AN635,IF(EA_Tabelle!$AC635&lt;&gt;0,EA_Tabelle!$AC635,EA_Tabelle!$W635))</f>
        <v>0</v>
      </c>
      <c r="AU635" s="91">
        <f>IF(EA_Tabelle!$AI635="Ja",EA_Tabelle!$AO635,IF(EA_Tabelle!$AF635&lt;&gt;0,EA_Tabelle!$AF635,EA_Tabelle!$X635))</f>
        <v>0</v>
      </c>
    </row>
    <row r="636" spans="1:47" s="81" customFormat="1" ht="25" customHeight="1" x14ac:dyDescent="0.3">
      <c r="A636" s="89" t="str">
        <f t="shared" si="145"/>
        <v>0_616</v>
      </c>
      <c r="B636" s="78">
        <f t="shared" si="146"/>
        <v>0</v>
      </c>
      <c r="C636" s="78">
        <f>IF(EA_Tabelle!$B429="","",COUNTIF($B$20:B635,EA_Tabelle!$B429)+1)</f>
        <v>616</v>
      </c>
      <c r="D636" s="77">
        <f t="shared" si="147"/>
        <v>0</v>
      </c>
      <c r="E636" s="77" t="e">
        <f>INDEX(Lieferanten[L_ID],MATCH(EA_Tabelle!$M636,Lieferanten[Lieferantenbezeichnung],0))</f>
        <v>#N/A</v>
      </c>
      <c r="F636" s="79">
        <f t="shared" si="148"/>
        <v>0</v>
      </c>
      <c r="G636" s="79" t="str">
        <f>IF(EA_Tabelle!$L636="","",(INDEX(BT[Ressort],MATCH(EA_Tabelle!$L636,BT[Bedarfsträger],0))))</f>
        <v/>
      </c>
      <c r="H636" s="80" t="str">
        <f>IF(EA_Tabelle!$L636="","",(INDEX(BT[BT_ID],MATCH(EA_Tabelle!$L636,BT[Bedarfsträger],0))))</f>
        <v/>
      </c>
      <c r="I636" s="82">
        <f t="shared" si="149"/>
        <v>0</v>
      </c>
      <c r="J636" s="82">
        <f t="shared" si="150"/>
        <v>0</v>
      </c>
      <c r="K636" s="83">
        <f t="shared" si="151"/>
        <v>0</v>
      </c>
      <c r="L636" s="44"/>
      <c r="M636" s="46"/>
      <c r="N636" s="208"/>
      <c r="O636" s="44"/>
      <c r="P636" s="43"/>
      <c r="Q636" s="206"/>
      <c r="R636" s="44"/>
      <c r="S636" s="90"/>
      <c r="T636" s="46"/>
      <c r="U636" s="210"/>
      <c r="V636" s="43"/>
      <c r="W636" s="186">
        <f>IFERROR(U636*INDEX(Preisstufen[Netto],MATCH(EA_Tabelle!T636,Preisstufen[Preisstufe],0)),0)</f>
        <v>0</v>
      </c>
      <c r="X636" s="186">
        <f t="shared" si="160"/>
        <v>0</v>
      </c>
      <c r="Y636" s="47"/>
      <c r="Z636" s="211"/>
      <c r="AA636" s="212"/>
      <c r="AB636" s="193">
        <f t="shared" si="152"/>
        <v>0</v>
      </c>
      <c r="AC636" s="211">
        <f t="shared" si="153"/>
        <v>0</v>
      </c>
      <c r="AD636" s="88">
        <v>0.19</v>
      </c>
      <c r="AE636" s="195">
        <f t="shared" si="156"/>
        <v>0</v>
      </c>
      <c r="AF636" s="211">
        <f t="shared" si="157"/>
        <v>0</v>
      </c>
      <c r="AG636" s="50"/>
      <c r="AH636" s="43"/>
      <c r="AI636" s="46"/>
      <c r="AJ636" s="43"/>
      <c r="AK636" s="43"/>
      <c r="AL636" s="46"/>
      <c r="AM636" s="47"/>
      <c r="AN636" s="76">
        <f t="shared" si="154"/>
        <v>0</v>
      </c>
      <c r="AO636" s="76">
        <f t="shared" si="158"/>
        <v>0</v>
      </c>
      <c r="AP636" s="214"/>
      <c r="AQ636" s="76">
        <f t="shared" si="155"/>
        <v>0</v>
      </c>
      <c r="AR636" s="91">
        <f t="shared" si="159"/>
        <v>0</v>
      </c>
      <c r="AS636" s="184">
        <f>IF(EA_Tabelle!$AI636="Ja",EA_Tabelle!$AM636,IF(EA_Tabelle!$Y636&lt;&gt;"",EA_Tabelle!$Y636,EA_Tabelle!$U636))</f>
        <v>0</v>
      </c>
      <c r="AT636" s="76">
        <f>IF(EA_Tabelle!$AI636="Ja",EA_Tabelle!$AN636,IF(EA_Tabelle!$AC636&lt;&gt;0,EA_Tabelle!$AC636,EA_Tabelle!$W636))</f>
        <v>0</v>
      </c>
      <c r="AU636" s="91">
        <f>IF(EA_Tabelle!$AI636="Ja",EA_Tabelle!$AO636,IF(EA_Tabelle!$AF636&lt;&gt;0,EA_Tabelle!$AF636,EA_Tabelle!$X636))</f>
        <v>0</v>
      </c>
    </row>
    <row r="637" spans="1:47" s="81" customFormat="1" ht="25" customHeight="1" x14ac:dyDescent="0.3">
      <c r="A637" s="89" t="str">
        <f t="shared" si="145"/>
        <v>0_617</v>
      </c>
      <c r="B637" s="78">
        <f t="shared" si="146"/>
        <v>0</v>
      </c>
      <c r="C637" s="78">
        <f>IF(EA_Tabelle!$B577="","",COUNTIF($B$20:B636,EA_Tabelle!$B577)+1)</f>
        <v>617</v>
      </c>
      <c r="D637" s="77">
        <f t="shared" si="147"/>
        <v>0</v>
      </c>
      <c r="E637" s="77" t="e">
        <f>INDEX(Lieferanten[L_ID],MATCH(EA_Tabelle!$M637,Lieferanten[Lieferantenbezeichnung],0))</f>
        <v>#N/A</v>
      </c>
      <c r="F637" s="79">
        <f t="shared" si="148"/>
        <v>0</v>
      </c>
      <c r="G637" s="79" t="str">
        <f>IF(EA_Tabelle!$L637="","",(INDEX(BT[Ressort],MATCH(EA_Tabelle!$L637,BT[Bedarfsträger],0))))</f>
        <v/>
      </c>
      <c r="H637" s="80" t="str">
        <f>IF(EA_Tabelle!$L637="","",(INDEX(BT[BT_ID],MATCH(EA_Tabelle!$L637,BT[Bedarfsträger],0))))</f>
        <v/>
      </c>
      <c r="I637" s="82">
        <f t="shared" si="149"/>
        <v>0</v>
      </c>
      <c r="J637" s="82">
        <f t="shared" si="150"/>
        <v>0</v>
      </c>
      <c r="K637" s="83">
        <f t="shared" si="151"/>
        <v>0</v>
      </c>
      <c r="L637" s="44"/>
      <c r="M637" s="46"/>
      <c r="N637" s="208"/>
      <c r="O637" s="44"/>
      <c r="P637" s="43"/>
      <c r="Q637" s="206"/>
      <c r="R637" s="44"/>
      <c r="S637" s="90"/>
      <c r="T637" s="46"/>
      <c r="U637" s="210"/>
      <c r="V637" s="43"/>
      <c r="W637" s="186">
        <f>IFERROR(U637*INDEX(Preisstufen[Netto],MATCH(EA_Tabelle!T637,Preisstufen[Preisstufe],0)),0)</f>
        <v>0</v>
      </c>
      <c r="X637" s="186">
        <f t="shared" si="160"/>
        <v>0</v>
      </c>
      <c r="Y637" s="47"/>
      <c r="Z637" s="211"/>
      <c r="AA637" s="212"/>
      <c r="AB637" s="193">
        <f t="shared" si="152"/>
        <v>0</v>
      </c>
      <c r="AC637" s="211">
        <f t="shared" si="153"/>
        <v>0</v>
      </c>
      <c r="AD637" s="88">
        <v>0.19</v>
      </c>
      <c r="AE637" s="195">
        <f t="shared" si="156"/>
        <v>0</v>
      </c>
      <c r="AF637" s="211">
        <f t="shared" si="157"/>
        <v>0</v>
      </c>
      <c r="AG637" s="50"/>
      <c r="AH637" s="43"/>
      <c r="AI637" s="46"/>
      <c r="AJ637" s="43"/>
      <c r="AK637" s="43"/>
      <c r="AL637" s="46"/>
      <c r="AM637" s="47"/>
      <c r="AN637" s="76">
        <f t="shared" si="154"/>
        <v>0</v>
      </c>
      <c r="AO637" s="76">
        <f t="shared" si="158"/>
        <v>0</v>
      </c>
      <c r="AP637" s="214"/>
      <c r="AQ637" s="76">
        <f t="shared" si="155"/>
        <v>0</v>
      </c>
      <c r="AR637" s="91">
        <f t="shared" si="159"/>
        <v>0</v>
      </c>
      <c r="AS637" s="184">
        <f>IF(EA_Tabelle!$AI637="Ja",EA_Tabelle!$AM637,IF(EA_Tabelle!$Y637&lt;&gt;"",EA_Tabelle!$Y637,EA_Tabelle!$U637))</f>
        <v>0</v>
      </c>
      <c r="AT637" s="76">
        <f>IF(EA_Tabelle!$AI637="Ja",EA_Tabelle!$AN637,IF(EA_Tabelle!$AC637&lt;&gt;0,EA_Tabelle!$AC637,EA_Tabelle!$W637))</f>
        <v>0</v>
      </c>
      <c r="AU637" s="91">
        <f>IF(EA_Tabelle!$AI637="Ja",EA_Tabelle!$AO637,IF(EA_Tabelle!$AF637&lt;&gt;0,EA_Tabelle!$AF637,EA_Tabelle!$X637))</f>
        <v>0</v>
      </c>
    </row>
    <row r="638" spans="1:47" s="81" customFormat="1" ht="25" customHeight="1" x14ac:dyDescent="0.3">
      <c r="A638" s="89" t="str">
        <f t="shared" si="145"/>
        <v>0_618</v>
      </c>
      <c r="B638" s="78">
        <f t="shared" si="146"/>
        <v>0</v>
      </c>
      <c r="C638" s="78">
        <f>IF(EA_Tabelle!$B610="","",COUNTIF($B$20:B637,EA_Tabelle!$B610)+1)</f>
        <v>618</v>
      </c>
      <c r="D638" s="77">
        <f t="shared" si="147"/>
        <v>0</v>
      </c>
      <c r="E638" s="77" t="e">
        <f>INDEX(Lieferanten[L_ID],MATCH(EA_Tabelle!$M638,Lieferanten[Lieferantenbezeichnung],0))</f>
        <v>#N/A</v>
      </c>
      <c r="F638" s="79">
        <f t="shared" si="148"/>
        <v>0</v>
      </c>
      <c r="G638" s="79" t="str">
        <f>IF(EA_Tabelle!$L638="","",(INDEX(BT[Ressort],MATCH(EA_Tabelle!$L638,BT[Bedarfsträger],0))))</f>
        <v/>
      </c>
      <c r="H638" s="80" t="str">
        <f>IF(EA_Tabelle!$L638="","",(INDEX(BT[BT_ID],MATCH(EA_Tabelle!$L638,BT[Bedarfsträger],0))))</f>
        <v/>
      </c>
      <c r="I638" s="82">
        <f t="shared" si="149"/>
        <v>0</v>
      </c>
      <c r="J638" s="82">
        <f t="shared" si="150"/>
        <v>0</v>
      </c>
      <c r="K638" s="83">
        <f t="shared" si="151"/>
        <v>0</v>
      </c>
      <c r="L638" s="44"/>
      <c r="M638" s="46"/>
      <c r="N638" s="208"/>
      <c r="O638" s="44"/>
      <c r="P638" s="43"/>
      <c r="Q638" s="206"/>
      <c r="R638" s="44"/>
      <c r="S638" s="90"/>
      <c r="T638" s="46"/>
      <c r="U638" s="210"/>
      <c r="V638" s="43"/>
      <c r="W638" s="186">
        <f>IFERROR(U638*INDEX(Preisstufen[Netto],MATCH(EA_Tabelle!T638,Preisstufen[Preisstufe],0)),0)</f>
        <v>0</v>
      </c>
      <c r="X638" s="186">
        <f t="shared" si="160"/>
        <v>0</v>
      </c>
      <c r="Y638" s="47"/>
      <c r="Z638" s="211"/>
      <c r="AA638" s="212"/>
      <c r="AB638" s="193">
        <f t="shared" si="152"/>
        <v>0</v>
      </c>
      <c r="AC638" s="211">
        <f t="shared" si="153"/>
        <v>0</v>
      </c>
      <c r="AD638" s="88">
        <v>0.19</v>
      </c>
      <c r="AE638" s="195">
        <f t="shared" si="156"/>
        <v>0</v>
      </c>
      <c r="AF638" s="211">
        <f t="shared" si="157"/>
        <v>0</v>
      </c>
      <c r="AG638" s="50"/>
      <c r="AH638" s="43"/>
      <c r="AI638" s="46"/>
      <c r="AJ638" s="43"/>
      <c r="AK638" s="43"/>
      <c r="AL638" s="46"/>
      <c r="AM638" s="47"/>
      <c r="AN638" s="76">
        <f t="shared" si="154"/>
        <v>0</v>
      </c>
      <c r="AO638" s="76">
        <f t="shared" si="158"/>
        <v>0</v>
      </c>
      <c r="AP638" s="214"/>
      <c r="AQ638" s="76">
        <f t="shared" si="155"/>
        <v>0</v>
      </c>
      <c r="AR638" s="91">
        <f t="shared" si="159"/>
        <v>0</v>
      </c>
      <c r="AS638" s="184">
        <f>IF(EA_Tabelle!$AI638="Ja",EA_Tabelle!$AM638,IF(EA_Tabelle!$Y638&lt;&gt;"",EA_Tabelle!$Y638,EA_Tabelle!$U638))</f>
        <v>0</v>
      </c>
      <c r="AT638" s="76">
        <f>IF(EA_Tabelle!$AI638="Ja",EA_Tabelle!$AN638,IF(EA_Tabelle!$AC638&lt;&gt;0,EA_Tabelle!$AC638,EA_Tabelle!$W638))</f>
        <v>0</v>
      </c>
      <c r="AU638" s="91">
        <f>IF(EA_Tabelle!$AI638="Ja",EA_Tabelle!$AO638,IF(EA_Tabelle!$AF638&lt;&gt;0,EA_Tabelle!$AF638,EA_Tabelle!$X638))</f>
        <v>0</v>
      </c>
    </row>
    <row r="639" spans="1:47" s="81" customFormat="1" ht="25" customHeight="1" x14ac:dyDescent="0.3">
      <c r="A639" s="89" t="str">
        <f t="shared" si="145"/>
        <v>0_619</v>
      </c>
      <c r="B639" s="78">
        <f t="shared" si="146"/>
        <v>0</v>
      </c>
      <c r="C639" s="78">
        <f>IF(EA_Tabelle!$B272="","",COUNTIF($B$20:B638,EA_Tabelle!$B272)+1)</f>
        <v>619</v>
      </c>
      <c r="D639" s="77">
        <f t="shared" si="147"/>
        <v>0</v>
      </c>
      <c r="E639" s="77" t="e">
        <f>INDEX(Lieferanten[L_ID],MATCH(EA_Tabelle!$M639,Lieferanten[Lieferantenbezeichnung],0))</f>
        <v>#N/A</v>
      </c>
      <c r="F639" s="79">
        <f t="shared" si="148"/>
        <v>0</v>
      </c>
      <c r="G639" s="79" t="str">
        <f>IF(EA_Tabelle!$L639="","",(INDEX(BT[Ressort],MATCH(EA_Tabelle!$L639,BT[Bedarfsträger],0))))</f>
        <v/>
      </c>
      <c r="H639" s="80" t="str">
        <f>IF(EA_Tabelle!$L639="","",(INDEX(BT[BT_ID],MATCH(EA_Tabelle!$L639,BT[Bedarfsträger],0))))</f>
        <v/>
      </c>
      <c r="I639" s="82">
        <f t="shared" si="149"/>
        <v>0</v>
      </c>
      <c r="J639" s="82">
        <f t="shared" si="150"/>
        <v>0</v>
      </c>
      <c r="K639" s="83">
        <f t="shared" si="151"/>
        <v>0</v>
      </c>
      <c r="L639" s="44"/>
      <c r="M639" s="46"/>
      <c r="N639" s="208"/>
      <c r="O639" s="44"/>
      <c r="P639" s="43"/>
      <c r="Q639" s="206"/>
      <c r="R639" s="44"/>
      <c r="S639" s="90"/>
      <c r="T639" s="46"/>
      <c r="U639" s="210"/>
      <c r="V639" s="43"/>
      <c r="W639" s="186">
        <f>IFERROR(U639*INDEX(Preisstufen[Netto],MATCH(EA_Tabelle!T639,Preisstufen[Preisstufe],0)),0)</f>
        <v>0</v>
      </c>
      <c r="X639" s="186">
        <f t="shared" si="160"/>
        <v>0</v>
      </c>
      <c r="Y639" s="47"/>
      <c r="Z639" s="211"/>
      <c r="AA639" s="212"/>
      <c r="AB639" s="193">
        <f t="shared" si="152"/>
        <v>0</v>
      </c>
      <c r="AC639" s="211">
        <f t="shared" si="153"/>
        <v>0</v>
      </c>
      <c r="AD639" s="88">
        <v>0.19</v>
      </c>
      <c r="AE639" s="195">
        <f t="shared" si="156"/>
        <v>0</v>
      </c>
      <c r="AF639" s="211">
        <f t="shared" si="157"/>
        <v>0</v>
      </c>
      <c r="AG639" s="50"/>
      <c r="AH639" s="43"/>
      <c r="AI639" s="46"/>
      <c r="AJ639" s="43"/>
      <c r="AK639" s="43"/>
      <c r="AL639" s="46"/>
      <c r="AM639" s="47"/>
      <c r="AN639" s="76">
        <f t="shared" si="154"/>
        <v>0</v>
      </c>
      <c r="AO639" s="76">
        <f t="shared" si="158"/>
        <v>0</v>
      </c>
      <c r="AP639" s="214"/>
      <c r="AQ639" s="76">
        <f t="shared" si="155"/>
        <v>0</v>
      </c>
      <c r="AR639" s="91">
        <f t="shared" si="159"/>
        <v>0</v>
      </c>
      <c r="AS639" s="184">
        <f>IF(EA_Tabelle!$AI639="Ja",EA_Tabelle!$AM639,IF(EA_Tabelle!$Y639&lt;&gt;"",EA_Tabelle!$Y639,EA_Tabelle!$U639))</f>
        <v>0</v>
      </c>
      <c r="AT639" s="76">
        <f>IF(EA_Tabelle!$AI639="Ja",EA_Tabelle!$AN639,IF(EA_Tabelle!$AC639&lt;&gt;0,EA_Tabelle!$AC639,EA_Tabelle!$W639))</f>
        <v>0</v>
      </c>
      <c r="AU639" s="91">
        <f>IF(EA_Tabelle!$AI639="Ja",EA_Tabelle!$AO639,IF(EA_Tabelle!$AF639&lt;&gt;0,EA_Tabelle!$AF639,EA_Tabelle!$X639))</f>
        <v>0</v>
      </c>
    </row>
    <row r="640" spans="1:47" s="81" customFormat="1" ht="25" customHeight="1" x14ac:dyDescent="0.3">
      <c r="A640" s="89" t="str">
        <f t="shared" si="145"/>
        <v>0_620</v>
      </c>
      <c r="B640" s="78">
        <f t="shared" si="146"/>
        <v>0</v>
      </c>
      <c r="C640" s="78">
        <f>IF(EA_Tabelle!$B391="","",COUNTIF($B$20:B639,EA_Tabelle!$B391)+1)</f>
        <v>620</v>
      </c>
      <c r="D640" s="77">
        <f t="shared" si="147"/>
        <v>0</v>
      </c>
      <c r="E640" s="77" t="e">
        <f>INDEX(Lieferanten[L_ID],MATCH(EA_Tabelle!$M640,Lieferanten[Lieferantenbezeichnung],0))</f>
        <v>#N/A</v>
      </c>
      <c r="F640" s="79">
        <f t="shared" si="148"/>
        <v>0</v>
      </c>
      <c r="G640" s="79" t="str">
        <f>IF(EA_Tabelle!$L640="","",(INDEX(BT[Ressort],MATCH(EA_Tabelle!$L640,BT[Bedarfsträger],0))))</f>
        <v/>
      </c>
      <c r="H640" s="80" t="str">
        <f>IF(EA_Tabelle!$L640="","",(INDEX(BT[BT_ID],MATCH(EA_Tabelle!$L640,BT[Bedarfsträger],0))))</f>
        <v/>
      </c>
      <c r="I640" s="82">
        <f t="shared" si="149"/>
        <v>0</v>
      </c>
      <c r="J640" s="82">
        <f t="shared" si="150"/>
        <v>0</v>
      </c>
      <c r="K640" s="83">
        <f t="shared" si="151"/>
        <v>0</v>
      </c>
      <c r="L640" s="44"/>
      <c r="M640" s="46"/>
      <c r="N640" s="208"/>
      <c r="O640" s="44"/>
      <c r="P640" s="43"/>
      <c r="Q640" s="206"/>
      <c r="R640" s="44"/>
      <c r="S640" s="90"/>
      <c r="T640" s="46"/>
      <c r="U640" s="210"/>
      <c r="V640" s="43"/>
      <c r="W640" s="186">
        <f>IFERROR(U640*INDEX(Preisstufen[Netto],MATCH(EA_Tabelle!T640,Preisstufen[Preisstufe],0)),0)</f>
        <v>0</v>
      </c>
      <c r="X640" s="186">
        <f t="shared" si="160"/>
        <v>0</v>
      </c>
      <c r="Y640" s="47"/>
      <c r="Z640" s="211"/>
      <c r="AA640" s="212"/>
      <c r="AB640" s="193">
        <f t="shared" si="152"/>
        <v>0</v>
      </c>
      <c r="AC640" s="211">
        <f t="shared" si="153"/>
        <v>0</v>
      </c>
      <c r="AD640" s="88">
        <v>0.19</v>
      </c>
      <c r="AE640" s="195">
        <f t="shared" si="156"/>
        <v>0</v>
      </c>
      <c r="AF640" s="211">
        <f t="shared" si="157"/>
        <v>0</v>
      </c>
      <c r="AG640" s="50"/>
      <c r="AH640" s="43"/>
      <c r="AI640" s="46"/>
      <c r="AJ640" s="43"/>
      <c r="AK640" s="43"/>
      <c r="AL640" s="46"/>
      <c r="AM640" s="47"/>
      <c r="AN640" s="76">
        <f t="shared" si="154"/>
        <v>0</v>
      </c>
      <c r="AO640" s="76">
        <f t="shared" si="158"/>
        <v>0</v>
      </c>
      <c r="AP640" s="214"/>
      <c r="AQ640" s="76">
        <f t="shared" si="155"/>
        <v>0</v>
      </c>
      <c r="AR640" s="91">
        <f t="shared" si="159"/>
        <v>0</v>
      </c>
      <c r="AS640" s="184">
        <f>IF(EA_Tabelle!$AI640="Ja",EA_Tabelle!$AM640,IF(EA_Tabelle!$Y640&lt;&gt;"",EA_Tabelle!$Y640,EA_Tabelle!$U640))</f>
        <v>0</v>
      </c>
      <c r="AT640" s="76">
        <f>IF(EA_Tabelle!$AI640="Ja",EA_Tabelle!$AN640,IF(EA_Tabelle!$AC640&lt;&gt;0,EA_Tabelle!$AC640,EA_Tabelle!$W640))</f>
        <v>0</v>
      </c>
      <c r="AU640" s="91">
        <f>IF(EA_Tabelle!$AI640="Ja",EA_Tabelle!$AO640,IF(EA_Tabelle!$AF640&lt;&gt;0,EA_Tabelle!$AF640,EA_Tabelle!$X640))</f>
        <v>0</v>
      </c>
    </row>
    <row r="641" spans="1:47" s="81" customFormat="1" ht="25" customHeight="1" x14ac:dyDescent="0.3">
      <c r="A641" s="89" t="str">
        <f t="shared" si="145"/>
        <v>0_621</v>
      </c>
      <c r="B641" s="78">
        <f t="shared" si="146"/>
        <v>0</v>
      </c>
      <c r="C641" s="78">
        <f>IF(EA_Tabelle!$B306="","",COUNTIF($B$20:B640,EA_Tabelle!$B306)+1)</f>
        <v>621</v>
      </c>
      <c r="D641" s="77">
        <f t="shared" si="147"/>
        <v>0</v>
      </c>
      <c r="E641" s="77" t="e">
        <f>INDEX(Lieferanten[L_ID],MATCH(EA_Tabelle!$M641,Lieferanten[Lieferantenbezeichnung],0))</f>
        <v>#N/A</v>
      </c>
      <c r="F641" s="79">
        <f t="shared" si="148"/>
        <v>0</v>
      </c>
      <c r="G641" s="79" t="str">
        <f>IF(EA_Tabelle!$L641="","",(INDEX(BT[Ressort],MATCH(EA_Tabelle!$L641,BT[Bedarfsträger],0))))</f>
        <v/>
      </c>
      <c r="H641" s="80" t="str">
        <f>IF(EA_Tabelle!$L641="","",(INDEX(BT[BT_ID],MATCH(EA_Tabelle!$L641,BT[Bedarfsträger],0))))</f>
        <v/>
      </c>
      <c r="I641" s="82">
        <f t="shared" si="149"/>
        <v>0</v>
      </c>
      <c r="J641" s="82">
        <f t="shared" si="150"/>
        <v>0</v>
      </c>
      <c r="K641" s="83">
        <f t="shared" si="151"/>
        <v>0</v>
      </c>
      <c r="L641" s="44"/>
      <c r="M641" s="46"/>
      <c r="N641" s="208"/>
      <c r="O641" s="44"/>
      <c r="P641" s="43"/>
      <c r="Q641" s="206"/>
      <c r="R641" s="44"/>
      <c r="S641" s="90"/>
      <c r="T641" s="46"/>
      <c r="U641" s="210"/>
      <c r="V641" s="43"/>
      <c r="W641" s="186">
        <f>IFERROR(U641*INDEX(Preisstufen[Netto],MATCH(EA_Tabelle!T641,Preisstufen[Preisstufe],0)),0)</f>
        <v>0</v>
      </c>
      <c r="X641" s="186">
        <f t="shared" si="160"/>
        <v>0</v>
      </c>
      <c r="Y641" s="47"/>
      <c r="Z641" s="211"/>
      <c r="AA641" s="212"/>
      <c r="AB641" s="193">
        <f t="shared" si="152"/>
        <v>0</v>
      </c>
      <c r="AC641" s="211">
        <f t="shared" si="153"/>
        <v>0</v>
      </c>
      <c r="AD641" s="88">
        <v>0.19</v>
      </c>
      <c r="AE641" s="195">
        <f t="shared" si="156"/>
        <v>0</v>
      </c>
      <c r="AF641" s="211">
        <f t="shared" si="157"/>
        <v>0</v>
      </c>
      <c r="AG641" s="50"/>
      <c r="AH641" s="43"/>
      <c r="AI641" s="46"/>
      <c r="AJ641" s="43"/>
      <c r="AK641" s="43"/>
      <c r="AL641" s="46"/>
      <c r="AM641" s="47"/>
      <c r="AN641" s="76">
        <f t="shared" si="154"/>
        <v>0</v>
      </c>
      <c r="AO641" s="76">
        <f t="shared" si="158"/>
        <v>0</v>
      </c>
      <c r="AP641" s="214"/>
      <c r="AQ641" s="76">
        <f t="shared" si="155"/>
        <v>0</v>
      </c>
      <c r="AR641" s="91">
        <f t="shared" si="159"/>
        <v>0</v>
      </c>
      <c r="AS641" s="184">
        <f>IF(EA_Tabelle!$AI641="Ja",EA_Tabelle!$AM641,IF(EA_Tabelle!$Y641&lt;&gt;"",EA_Tabelle!$Y641,EA_Tabelle!$U641))</f>
        <v>0</v>
      </c>
      <c r="AT641" s="76">
        <f>IF(EA_Tabelle!$AI641="Ja",EA_Tabelle!$AN641,IF(EA_Tabelle!$AC641&lt;&gt;0,EA_Tabelle!$AC641,EA_Tabelle!$W641))</f>
        <v>0</v>
      </c>
      <c r="AU641" s="91">
        <f>IF(EA_Tabelle!$AI641="Ja",EA_Tabelle!$AO641,IF(EA_Tabelle!$AF641&lt;&gt;0,EA_Tabelle!$AF641,EA_Tabelle!$X641))</f>
        <v>0</v>
      </c>
    </row>
    <row r="642" spans="1:47" s="81" customFormat="1" ht="25" customHeight="1" x14ac:dyDescent="0.3">
      <c r="A642" s="89" t="str">
        <f t="shared" si="145"/>
        <v>0_622</v>
      </c>
      <c r="B642" s="78">
        <f t="shared" si="146"/>
        <v>0</v>
      </c>
      <c r="C642" s="78">
        <f>IF(EA_Tabelle!$B318="","",COUNTIF($B$20:B641,EA_Tabelle!$B318)+1)</f>
        <v>622</v>
      </c>
      <c r="D642" s="77">
        <f t="shared" si="147"/>
        <v>0</v>
      </c>
      <c r="E642" s="77" t="e">
        <f>INDEX(Lieferanten[L_ID],MATCH(EA_Tabelle!$M642,Lieferanten[Lieferantenbezeichnung],0))</f>
        <v>#N/A</v>
      </c>
      <c r="F642" s="79">
        <f t="shared" si="148"/>
        <v>0</v>
      </c>
      <c r="G642" s="79" t="str">
        <f>IF(EA_Tabelle!$L642="","",(INDEX(BT[Ressort],MATCH(EA_Tabelle!$L642,BT[Bedarfsträger],0))))</f>
        <v/>
      </c>
      <c r="H642" s="80" t="str">
        <f>IF(EA_Tabelle!$L642="","",(INDEX(BT[BT_ID],MATCH(EA_Tabelle!$L642,BT[Bedarfsträger],0))))</f>
        <v/>
      </c>
      <c r="I642" s="82">
        <f t="shared" si="149"/>
        <v>0</v>
      </c>
      <c r="J642" s="82">
        <f t="shared" si="150"/>
        <v>0</v>
      </c>
      <c r="K642" s="83">
        <f t="shared" si="151"/>
        <v>0</v>
      </c>
      <c r="L642" s="44"/>
      <c r="M642" s="46"/>
      <c r="N642" s="208"/>
      <c r="O642" s="44"/>
      <c r="P642" s="43"/>
      <c r="Q642" s="206"/>
      <c r="R642" s="44"/>
      <c r="S642" s="90"/>
      <c r="T642" s="46"/>
      <c r="U642" s="210"/>
      <c r="V642" s="43"/>
      <c r="W642" s="186">
        <f>IFERROR(U642*INDEX(Preisstufen[Netto],MATCH(EA_Tabelle!T642,Preisstufen[Preisstufe],0)),0)</f>
        <v>0</v>
      </c>
      <c r="X642" s="186">
        <f t="shared" si="160"/>
        <v>0</v>
      </c>
      <c r="Y642" s="47"/>
      <c r="Z642" s="211"/>
      <c r="AA642" s="212"/>
      <c r="AB642" s="193">
        <f t="shared" si="152"/>
        <v>0</v>
      </c>
      <c r="AC642" s="211">
        <f t="shared" si="153"/>
        <v>0</v>
      </c>
      <c r="AD642" s="88">
        <v>0.19</v>
      </c>
      <c r="AE642" s="195">
        <f t="shared" si="156"/>
        <v>0</v>
      </c>
      <c r="AF642" s="211">
        <f t="shared" si="157"/>
        <v>0</v>
      </c>
      <c r="AG642" s="50"/>
      <c r="AH642" s="43"/>
      <c r="AI642" s="46"/>
      <c r="AJ642" s="43"/>
      <c r="AK642" s="43"/>
      <c r="AL642" s="46"/>
      <c r="AM642" s="47"/>
      <c r="AN642" s="76">
        <f t="shared" si="154"/>
        <v>0</v>
      </c>
      <c r="AO642" s="76">
        <f t="shared" si="158"/>
        <v>0</v>
      </c>
      <c r="AP642" s="214"/>
      <c r="AQ642" s="76">
        <f t="shared" si="155"/>
        <v>0</v>
      </c>
      <c r="AR642" s="91">
        <f t="shared" si="159"/>
        <v>0</v>
      </c>
      <c r="AS642" s="184">
        <f>IF(EA_Tabelle!$AI642="Ja",EA_Tabelle!$AM642,IF(EA_Tabelle!$Y642&lt;&gt;"",EA_Tabelle!$Y642,EA_Tabelle!$U642))</f>
        <v>0</v>
      </c>
      <c r="AT642" s="76">
        <f>IF(EA_Tabelle!$AI642="Ja",EA_Tabelle!$AN642,IF(EA_Tabelle!$AC642&lt;&gt;0,EA_Tabelle!$AC642,EA_Tabelle!$W642))</f>
        <v>0</v>
      </c>
      <c r="AU642" s="91">
        <f>IF(EA_Tabelle!$AI642="Ja",EA_Tabelle!$AO642,IF(EA_Tabelle!$AF642&lt;&gt;0,EA_Tabelle!$AF642,EA_Tabelle!$X642))</f>
        <v>0</v>
      </c>
    </row>
    <row r="643" spans="1:47" s="81" customFormat="1" ht="25" customHeight="1" x14ac:dyDescent="0.3">
      <c r="A643" s="89" t="str">
        <f t="shared" si="145"/>
        <v>0_623</v>
      </c>
      <c r="B643" s="78">
        <f t="shared" si="146"/>
        <v>0</v>
      </c>
      <c r="C643" s="78">
        <f>IF(EA_Tabelle!$B487="","",COUNTIF($B$20:B642,EA_Tabelle!$B487)+1)</f>
        <v>623</v>
      </c>
      <c r="D643" s="77">
        <f t="shared" si="147"/>
        <v>0</v>
      </c>
      <c r="E643" s="77" t="e">
        <f>INDEX(Lieferanten[L_ID],MATCH(EA_Tabelle!$M643,Lieferanten[Lieferantenbezeichnung],0))</f>
        <v>#N/A</v>
      </c>
      <c r="F643" s="79">
        <f t="shared" si="148"/>
        <v>0</v>
      </c>
      <c r="G643" s="79" t="str">
        <f>IF(EA_Tabelle!$L643="","",(INDEX(BT[Ressort],MATCH(EA_Tabelle!$L643,BT[Bedarfsträger],0))))</f>
        <v/>
      </c>
      <c r="H643" s="80" t="str">
        <f>IF(EA_Tabelle!$L643="","",(INDEX(BT[BT_ID],MATCH(EA_Tabelle!$L643,BT[Bedarfsträger],0))))</f>
        <v/>
      </c>
      <c r="I643" s="82">
        <f t="shared" si="149"/>
        <v>0</v>
      </c>
      <c r="J643" s="82">
        <f t="shared" si="150"/>
        <v>0</v>
      </c>
      <c r="K643" s="83">
        <f t="shared" si="151"/>
        <v>0</v>
      </c>
      <c r="L643" s="44"/>
      <c r="M643" s="46"/>
      <c r="N643" s="208"/>
      <c r="O643" s="44"/>
      <c r="P643" s="43"/>
      <c r="Q643" s="206"/>
      <c r="R643" s="44"/>
      <c r="S643" s="90"/>
      <c r="T643" s="46"/>
      <c r="U643" s="210"/>
      <c r="V643" s="43"/>
      <c r="W643" s="186">
        <f>IFERROR(U643*INDEX(Preisstufen[Netto],MATCH(EA_Tabelle!T643,Preisstufen[Preisstufe],0)),0)</f>
        <v>0</v>
      </c>
      <c r="X643" s="186">
        <f t="shared" si="160"/>
        <v>0</v>
      </c>
      <c r="Y643" s="47"/>
      <c r="Z643" s="211"/>
      <c r="AA643" s="212"/>
      <c r="AB643" s="193">
        <f t="shared" si="152"/>
        <v>0</v>
      </c>
      <c r="AC643" s="211">
        <f t="shared" si="153"/>
        <v>0</v>
      </c>
      <c r="AD643" s="88">
        <v>0.19</v>
      </c>
      <c r="AE643" s="195">
        <f t="shared" si="156"/>
        <v>0</v>
      </c>
      <c r="AF643" s="211">
        <f t="shared" si="157"/>
        <v>0</v>
      </c>
      <c r="AG643" s="50"/>
      <c r="AH643" s="43"/>
      <c r="AI643" s="46"/>
      <c r="AJ643" s="43"/>
      <c r="AK643" s="43"/>
      <c r="AL643" s="46"/>
      <c r="AM643" s="47"/>
      <c r="AN643" s="76">
        <f t="shared" si="154"/>
        <v>0</v>
      </c>
      <c r="AO643" s="76">
        <f t="shared" si="158"/>
        <v>0</v>
      </c>
      <c r="AP643" s="214"/>
      <c r="AQ643" s="76">
        <f t="shared" si="155"/>
        <v>0</v>
      </c>
      <c r="AR643" s="91">
        <f t="shared" si="159"/>
        <v>0</v>
      </c>
      <c r="AS643" s="184">
        <f>IF(EA_Tabelle!$AI643="Ja",EA_Tabelle!$AM643,IF(EA_Tabelle!$Y643&lt;&gt;"",EA_Tabelle!$Y643,EA_Tabelle!$U643))</f>
        <v>0</v>
      </c>
      <c r="AT643" s="76">
        <f>IF(EA_Tabelle!$AI643="Ja",EA_Tabelle!$AN643,IF(EA_Tabelle!$AC643&lt;&gt;0,EA_Tabelle!$AC643,EA_Tabelle!$W643))</f>
        <v>0</v>
      </c>
      <c r="AU643" s="91">
        <f>IF(EA_Tabelle!$AI643="Ja",EA_Tabelle!$AO643,IF(EA_Tabelle!$AF643&lt;&gt;0,EA_Tabelle!$AF643,EA_Tabelle!$X643))</f>
        <v>0</v>
      </c>
    </row>
    <row r="644" spans="1:47" s="81" customFormat="1" ht="25" customHeight="1" x14ac:dyDescent="0.3">
      <c r="A644" s="89" t="str">
        <f t="shared" si="145"/>
        <v>0_624</v>
      </c>
      <c r="B644" s="78">
        <f t="shared" si="146"/>
        <v>0</v>
      </c>
      <c r="C644" s="78">
        <f>IF(EA_Tabelle!$B529="","",COUNTIF($B$20:B643,EA_Tabelle!$B529)+1)</f>
        <v>624</v>
      </c>
      <c r="D644" s="77">
        <f t="shared" si="147"/>
        <v>0</v>
      </c>
      <c r="E644" s="77" t="e">
        <f>INDEX(Lieferanten[L_ID],MATCH(EA_Tabelle!$M644,Lieferanten[Lieferantenbezeichnung],0))</f>
        <v>#N/A</v>
      </c>
      <c r="F644" s="79">
        <f t="shared" si="148"/>
        <v>0</v>
      </c>
      <c r="G644" s="79" t="str">
        <f>IF(EA_Tabelle!$L644="","",(INDEX(BT[Ressort],MATCH(EA_Tabelle!$L644,BT[Bedarfsträger],0))))</f>
        <v/>
      </c>
      <c r="H644" s="80" t="str">
        <f>IF(EA_Tabelle!$L644="","",(INDEX(BT[BT_ID],MATCH(EA_Tabelle!$L644,BT[Bedarfsträger],0))))</f>
        <v/>
      </c>
      <c r="I644" s="82">
        <f t="shared" si="149"/>
        <v>0</v>
      </c>
      <c r="J644" s="82">
        <f t="shared" si="150"/>
        <v>0</v>
      </c>
      <c r="K644" s="83">
        <f t="shared" si="151"/>
        <v>0</v>
      </c>
      <c r="L644" s="44"/>
      <c r="M644" s="46"/>
      <c r="N644" s="208"/>
      <c r="O644" s="44"/>
      <c r="P644" s="43"/>
      <c r="Q644" s="206"/>
      <c r="R644" s="44"/>
      <c r="S644" s="90"/>
      <c r="T644" s="46"/>
      <c r="U644" s="210"/>
      <c r="V644" s="43"/>
      <c r="W644" s="186">
        <f>IFERROR(U644*INDEX(Preisstufen[Netto],MATCH(EA_Tabelle!T644,Preisstufen[Preisstufe],0)),0)</f>
        <v>0</v>
      </c>
      <c r="X644" s="186">
        <f t="shared" si="160"/>
        <v>0</v>
      </c>
      <c r="Y644" s="47"/>
      <c r="Z644" s="211"/>
      <c r="AA644" s="212"/>
      <c r="AB644" s="193">
        <f t="shared" si="152"/>
        <v>0</v>
      </c>
      <c r="AC644" s="211">
        <f t="shared" si="153"/>
        <v>0</v>
      </c>
      <c r="AD644" s="88">
        <v>0.19</v>
      </c>
      <c r="AE644" s="195">
        <f t="shared" si="156"/>
        <v>0</v>
      </c>
      <c r="AF644" s="211">
        <f t="shared" si="157"/>
        <v>0</v>
      </c>
      <c r="AG644" s="50"/>
      <c r="AH644" s="43"/>
      <c r="AI644" s="46"/>
      <c r="AJ644" s="43"/>
      <c r="AK644" s="43"/>
      <c r="AL644" s="46"/>
      <c r="AM644" s="47"/>
      <c r="AN644" s="76">
        <f t="shared" si="154"/>
        <v>0</v>
      </c>
      <c r="AO644" s="76">
        <f t="shared" si="158"/>
        <v>0</v>
      </c>
      <c r="AP644" s="214"/>
      <c r="AQ644" s="76">
        <f t="shared" si="155"/>
        <v>0</v>
      </c>
      <c r="AR644" s="91">
        <f t="shared" si="159"/>
        <v>0</v>
      </c>
      <c r="AS644" s="184">
        <f>IF(EA_Tabelle!$AI644="Ja",EA_Tabelle!$AM644,IF(EA_Tabelle!$Y644&lt;&gt;"",EA_Tabelle!$Y644,EA_Tabelle!$U644))</f>
        <v>0</v>
      </c>
      <c r="AT644" s="76">
        <f>IF(EA_Tabelle!$AI644="Ja",EA_Tabelle!$AN644,IF(EA_Tabelle!$AC644&lt;&gt;0,EA_Tabelle!$AC644,EA_Tabelle!$W644))</f>
        <v>0</v>
      </c>
      <c r="AU644" s="91">
        <f>IF(EA_Tabelle!$AI644="Ja",EA_Tabelle!$AO644,IF(EA_Tabelle!$AF644&lt;&gt;0,EA_Tabelle!$AF644,EA_Tabelle!$X644))</f>
        <v>0</v>
      </c>
    </row>
    <row r="645" spans="1:47" s="81" customFormat="1" ht="25" customHeight="1" x14ac:dyDescent="0.3">
      <c r="A645" s="89" t="str">
        <f t="shared" si="145"/>
        <v>0_625</v>
      </c>
      <c r="B645" s="78">
        <f t="shared" si="146"/>
        <v>0</v>
      </c>
      <c r="C645" s="78">
        <f>IF(EA_Tabelle!$B235="","",COUNTIF($B$20:B644,EA_Tabelle!$B235)+1)</f>
        <v>625</v>
      </c>
      <c r="D645" s="77">
        <f t="shared" si="147"/>
        <v>0</v>
      </c>
      <c r="E645" s="77" t="e">
        <f>INDEX(Lieferanten[L_ID],MATCH(EA_Tabelle!$M645,Lieferanten[Lieferantenbezeichnung],0))</f>
        <v>#N/A</v>
      </c>
      <c r="F645" s="79">
        <f t="shared" si="148"/>
        <v>0</v>
      </c>
      <c r="G645" s="79" t="str">
        <f>IF(EA_Tabelle!$L645="","",(INDEX(BT[Ressort],MATCH(EA_Tabelle!$L645,BT[Bedarfsträger],0))))</f>
        <v/>
      </c>
      <c r="H645" s="80" t="str">
        <f>IF(EA_Tabelle!$L645="","",(INDEX(BT[BT_ID],MATCH(EA_Tabelle!$L645,BT[Bedarfsträger],0))))</f>
        <v/>
      </c>
      <c r="I645" s="82">
        <f t="shared" si="149"/>
        <v>0</v>
      </c>
      <c r="J645" s="82">
        <f t="shared" si="150"/>
        <v>0</v>
      </c>
      <c r="K645" s="83">
        <f t="shared" si="151"/>
        <v>0</v>
      </c>
      <c r="L645" s="44"/>
      <c r="M645" s="46"/>
      <c r="N645" s="208"/>
      <c r="O645" s="44"/>
      <c r="P645" s="43"/>
      <c r="Q645" s="206"/>
      <c r="R645" s="44"/>
      <c r="S645" s="90"/>
      <c r="T645" s="46"/>
      <c r="U645" s="210"/>
      <c r="V645" s="43"/>
      <c r="W645" s="186">
        <f>IFERROR(U645*INDEX(Preisstufen[Netto],MATCH(EA_Tabelle!T645,Preisstufen[Preisstufe],0)),0)</f>
        <v>0</v>
      </c>
      <c r="X645" s="186">
        <f t="shared" si="160"/>
        <v>0</v>
      </c>
      <c r="Y645" s="47"/>
      <c r="Z645" s="211"/>
      <c r="AA645" s="212"/>
      <c r="AB645" s="193">
        <f t="shared" si="152"/>
        <v>0</v>
      </c>
      <c r="AC645" s="211">
        <f t="shared" si="153"/>
        <v>0</v>
      </c>
      <c r="AD645" s="88">
        <v>0.19</v>
      </c>
      <c r="AE645" s="195">
        <f t="shared" si="156"/>
        <v>0</v>
      </c>
      <c r="AF645" s="211">
        <f t="shared" si="157"/>
        <v>0</v>
      </c>
      <c r="AG645" s="50"/>
      <c r="AH645" s="43"/>
      <c r="AI645" s="46"/>
      <c r="AJ645" s="43"/>
      <c r="AK645" s="43"/>
      <c r="AL645" s="46"/>
      <c r="AM645" s="47"/>
      <c r="AN645" s="76">
        <f t="shared" si="154"/>
        <v>0</v>
      </c>
      <c r="AO645" s="76">
        <f t="shared" si="158"/>
        <v>0</v>
      </c>
      <c r="AP645" s="214"/>
      <c r="AQ645" s="76">
        <f t="shared" si="155"/>
        <v>0</v>
      </c>
      <c r="AR645" s="91">
        <f t="shared" si="159"/>
        <v>0</v>
      </c>
      <c r="AS645" s="184">
        <f>IF(EA_Tabelle!$AI645="Ja",EA_Tabelle!$AM645,IF(EA_Tabelle!$Y645&lt;&gt;"",EA_Tabelle!$Y645,EA_Tabelle!$U645))</f>
        <v>0</v>
      </c>
      <c r="AT645" s="76">
        <f>IF(EA_Tabelle!$AI645="Ja",EA_Tabelle!$AN645,IF(EA_Tabelle!$AC645&lt;&gt;0,EA_Tabelle!$AC645,EA_Tabelle!$W645))</f>
        <v>0</v>
      </c>
      <c r="AU645" s="91">
        <f>IF(EA_Tabelle!$AI645="Ja",EA_Tabelle!$AO645,IF(EA_Tabelle!$AF645&lt;&gt;0,EA_Tabelle!$AF645,EA_Tabelle!$X645))</f>
        <v>0</v>
      </c>
    </row>
    <row r="646" spans="1:47" s="81" customFormat="1" ht="25" customHeight="1" x14ac:dyDescent="0.3">
      <c r="A646" s="89" t="str">
        <f t="shared" si="145"/>
        <v>0_626</v>
      </c>
      <c r="B646" s="78">
        <f t="shared" si="146"/>
        <v>0</v>
      </c>
      <c r="C646" s="78">
        <f>IF(EA_Tabelle!$B342="","",COUNTIF($B$20:B645,EA_Tabelle!$B342)+1)</f>
        <v>626</v>
      </c>
      <c r="D646" s="77">
        <f t="shared" si="147"/>
        <v>0</v>
      </c>
      <c r="E646" s="77" t="e">
        <f>INDEX(Lieferanten[L_ID],MATCH(EA_Tabelle!$M646,Lieferanten[Lieferantenbezeichnung],0))</f>
        <v>#N/A</v>
      </c>
      <c r="F646" s="79">
        <f t="shared" si="148"/>
        <v>0</v>
      </c>
      <c r="G646" s="79" t="str">
        <f>IF(EA_Tabelle!$L646="","",(INDEX(BT[Ressort],MATCH(EA_Tabelle!$L646,BT[Bedarfsträger],0))))</f>
        <v/>
      </c>
      <c r="H646" s="80" t="str">
        <f>IF(EA_Tabelle!$L646="","",(INDEX(BT[BT_ID],MATCH(EA_Tabelle!$L646,BT[Bedarfsträger],0))))</f>
        <v/>
      </c>
      <c r="I646" s="82">
        <f t="shared" si="149"/>
        <v>0</v>
      </c>
      <c r="J646" s="82">
        <f t="shared" si="150"/>
        <v>0</v>
      </c>
      <c r="K646" s="83">
        <f t="shared" si="151"/>
        <v>0</v>
      </c>
      <c r="L646" s="44"/>
      <c r="M646" s="46"/>
      <c r="N646" s="208"/>
      <c r="O646" s="44"/>
      <c r="P646" s="43"/>
      <c r="Q646" s="206"/>
      <c r="R646" s="44"/>
      <c r="S646" s="90"/>
      <c r="T646" s="46"/>
      <c r="U646" s="210"/>
      <c r="V646" s="43"/>
      <c r="W646" s="186">
        <f>IFERROR(U646*INDEX(Preisstufen[Netto],MATCH(EA_Tabelle!T646,Preisstufen[Preisstufe],0)),0)</f>
        <v>0</v>
      </c>
      <c r="X646" s="186">
        <f t="shared" si="160"/>
        <v>0</v>
      </c>
      <c r="Y646" s="47"/>
      <c r="Z646" s="211"/>
      <c r="AA646" s="212"/>
      <c r="AB646" s="193">
        <f t="shared" si="152"/>
        <v>0</v>
      </c>
      <c r="AC646" s="211">
        <f t="shared" si="153"/>
        <v>0</v>
      </c>
      <c r="AD646" s="88">
        <v>0.19</v>
      </c>
      <c r="AE646" s="195">
        <f t="shared" si="156"/>
        <v>0</v>
      </c>
      <c r="AF646" s="211">
        <f t="shared" si="157"/>
        <v>0</v>
      </c>
      <c r="AG646" s="50"/>
      <c r="AH646" s="43"/>
      <c r="AI646" s="46"/>
      <c r="AJ646" s="43"/>
      <c r="AK646" s="43"/>
      <c r="AL646" s="46"/>
      <c r="AM646" s="47"/>
      <c r="AN646" s="76">
        <f t="shared" si="154"/>
        <v>0</v>
      </c>
      <c r="AO646" s="76">
        <f t="shared" si="158"/>
        <v>0</v>
      </c>
      <c r="AP646" s="214"/>
      <c r="AQ646" s="76">
        <f t="shared" si="155"/>
        <v>0</v>
      </c>
      <c r="AR646" s="91">
        <f t="shared" si="159"/>
        <v>0</v>
      </c>
      <c r="AS646" s="184">
        <f>IF(EA_Tabelle!$AI646="Ja",EA_Tabelle!$AM646,IF(EA_Tabelle!$Y646&lt;&gt;"",EA_Tabelle!$Y646,EA_Tabelle!$U646))</f>
        <v>0</v>
      </c>
      <c r="AT646" s="76">
        <f>IF(EA_Tabelle!$AI646="Ja",EA_Tabelle!$AN646,IF(EA_Tabelle!$AC646&lt;&gt;0,EA_Tabelle!$AC646,EA_Tabelle!$W646))</f>
        <v>0</v>
      </c>
      <c r="AU646" s="91">
        <f>IF(EA_Tabelle!$AI646="Ja",EA_Tabelle!$AO646,IF(EA_Tabelle!$AF646&lt;&gt;0,EA_Tabelle!$AF646,EA_Tabelle!$X646))</f>
        <v>0</v>
      </c>
    </row>
    <row r="647" spans="1:47" s="81" customFormat="1" ht="25" customHeight="1" x14ac:dyDescent="0.3">
      <c r="A647" s="89" t="str">
        <f t="shared" si="145"/>
        <v>0_627</v>
      </c>
      <c r="B647" s="78">
        <f t="shared" si="146"/>
        <v>0</v>
      </c>
      <c r="C647" s="78">
        <f>IF(EA_Tabelle!$B255="","",COUNTIF($B$20:B646,EA_Tabelle!$B255)+1)</f>
        <v>627</v>
      </c>
      <c r="D647" s="77">
        <f t="shared" si="147"/>
        <v>0</v>
      </c>
      <c r="E647" s="77" t="e">
        <f>INDEX(Lieferanten[L_ID],MATCH(EA_Tabelle!$M647,Lieferanten[Lieferantenbezeichnung],0))</f>
        <v>#N/A</v>
      </c>
      <c r="F647" s="79">
        <f t="shared" si="148"/>
        <v>0</v>
      </c>
      <c r="G647" s="79" t="str">
        <f>IF(EA_Tabelle!$L647="","",(INDEX(BT[Ressort],MATCH(EA_Tabelle!$L647,BT[Bedarfsträger],0))))</f>
        <v/>
      </c>
      <c r="H647" s="80" t="str">
        <f>IF(EA_Tabelle!$L647="","",(INDEX(BT[BT_ID],MATCH(EA_Tabelle!$L647,BT[Bedarfsträger],0))))</f>
        <v/>
      </c>
      <c r="I647" s="82">
        <f t="shared" si="149"/>
        <v>0</v>
      </c>
      <c r="J647" s="82">
        <f t="shared" si="150"/>
        <v>0</v>
      </c>
      <c r="K647" s="83">
        <f t="shared" si="151"/>
        <v>0</v>
      </c>
      <c r="L647" s="44"/>
      <c r="M647" s="46"/>
      <c r="N647" s="208"/>
      <c r="O647" s="44"/>
      <c r="P647" s="43"/>
      <c r="Q647" s="206"/>
      <c r="R647" s="44"/>
      <c r="S647" s="90"/>
      <c r="T647" s="46"/>
      <c r="U647" s="210"/>
      <c r="V647" s="43"/>
      <c r="W647" s="186">
        <f>IFERROR(U647*INDEX(Preisstufen[Netto],MATCH(EA_Tabelle!T647,Preisstufen[Preisstufe],0)),0)</f>
        <v>0</v>
      </c>
      <c r="X647" s="186">
        <f t="shared" si="160"/>
        <v>0</v>
      </c>
      <c r="Y647" s="47"/>
      <c r="Z647" s="211"/>
      <c r="AA647" s="212"/>
      <c r="AB647" s="193">
        <f t="shared" si="152"/>
        <v>0</v>
      </c>
      <c r="AC647" s="211">
        <f t="shared" si="153"/>
        <v>0</v>
      </c>
      <c r="AD647" s="88">
        <v>0.19</v>
      </c>
      <c r="AE647" s="195">
        <f t="shared" si="156"/>
        <v>0</v>
      </c>
      <c r="AF647" s="211">
        <f t="shared" si="157"/>
        <v>0</v>
      </c>
      <c r="AG647" s="50"/>
      <c r="AH647" s="43"/>
      <c r="AI647" s="46"/>
      <c r="AJ647" s="43"/>
      <c r="AK647" s="43"/>
      <c r="AL647" s="46"/>
      <c r="AM647" s="47"/>
      <c r="AN647" s="76">
        <f t="shared" si="154"/>
        <v>0</v>
      </c>
      <c r="AO647" s="76">
        <f t="shared" si="158"/>
        <v>0</v>
      </c>
      <c r="AP647" s="214"/>
      <c r="AQ647" s="76">
        <f t="shared" si="155"/>
        <v>0</v>
      </c>
      <c r="AR647" s="91">
        <f t="shared" si="159"/>
        <v>0</v>
      </c>
      <c r="AS647" s="184">
        <f>IF(EA_Tabelle!$AI647="Ja",EA_Tabelle!$AM647,IF(EA_Tabelle!$Y647&lt;&gt;"",EA_Tabelle!$Y647,EA_Tabelle!$U647))</f>
        <v>0</v>
      </c>
      <c r="AT647" s="76">
        <f>IF(EA_Tabelle!$AI647="Ja",EA_Tabelle!$AN647,IF(EA_Tabelle!$AC647&lt;&gt;0,EA_Tabelle!$AC647,EA_Tabelle!$W647))</f>
        <v>0</v>
      </c>
      <c r="AU647" s="91">
        <f>IF(EA_Tabelle!$AI647="Ja",EA_Tabelle!$AO647,IF(EA_Tabelle!$AF647&lt;&gt;0,EA_Tabelle!$AF647,EA_Tabelle!$X647))</f>
        <v>0</v>
      </c>
    </row>
    <row r="648" spans="1:47" s="81" customFormat="1" ht="25" customHeight="1" x14ac:dyDescent="0.3">
      <c r="A648" s="89" t="str">
        <f t="shared" si="145"/>
        <v>0_628</v>
      </c>
      <c r="B648" s="78">
        <f t="shared" si="146"/>
        <v>0</v>
      </c>
      <c r="C648" s="78">
        <f>IF(EA_Tabelle!$B227="","",COUNTIF($B$20:B647,EA_Tabelle!$B227)+1)</f>
        <v>628</v>
      </c>
      <c r="D648" s="77">
        <f t="shared" si="147"/>
        <v>0</v>
      </c>
      <c r="E648" s="77" t="e">
        <f>INDEX(Lieferanten[L_ID],MATCH(EA_Tabelle!$M648,Lieferanten[Lieferantenbezeichnung],0))</f>
        <v>#N/A</v>
      </c>
      <c r="F648" s="79">
        <f t="shared" si="148"/>
        <v>0</v>
      </c>
      <c r="G648" s="79" t="str">
        <f>IF(EA_Tabelle!$L648="","",(INDEX(BT[Ressort],MATCH(EA_Tabelle!$L648,BT[Bedarfsträger],0))))</f>
        <v/>
      </c>
      <c r="H648" s="80" t="str">
        <f>IF(EA_Tabelle!$L648="","",(INDEX(BT[BT_ID],MATCH(EA_Tabelle!$L648,BT[Bedarfsträger],0))))</f>
        <v/>
      </c>
      <c r="I648" s="82">
        <f t="shared" si="149"/>
        <v>0</v>
      </c>
      <c r="J648" s="82">
        <f t="shared" si="150"/>
        <v>0</v>
      </c>
      <c r="K648" s="83">
        <f t="shared" si="151"/>
        <v>0</v>
      </c>
      <c r="L648" s="44"/>
      <c r="M648" s="46"/>
      <c r="N648" s="208"/>
      <c r="O648" s="44"/>
      <c r="P648" s="43"/>
      <c r="Q648" s="206"/>
      <c r="R648" s="44"/>
      <c r="S648" s="90"/>
      <c r="T648" s="46"/>
      <c r="U648" s="210"/>
      <c r="V648" s="43"/>
      <c r="W648" s="186">
        <f>IFERROR(U648*INDEX(Preisstufen[Netto],MATCH(EA_Tabelle!T648,Preisstufen[Preisstufe],0)),0)</f>
        <v>0</v>
      </c>
      <c r="X648" s="186">
        <f t="shared" si="160"/>
        <v>0</v>
      </c>
      <c r="Y648" s="47"/>
      <c r="Z648" s="211"/>
      <c r="AA648" s="212"/>
      <c r="AB648" s="193">
        <f t="shared" si="152"/>
        <v>0</v>
      </c>
      <c r="AC648" s="211">
        <f t="shared" si="153"/>
        <v>0</v>
      </c>
      <c r="AD648" s="88">
        <v>0.19</v>
      </c>
      <c r="AE648" s="195">
        <f t="shared" si="156"/>
        <v>0</v>
      </c>
      <c r="AF648" s="211">
        <f t="shared" si="157"/>
        <v>0</v>
      </c>
      <c r="AG648" s="50"/>
      <c r="AH648" s="43"/>
      <c r="AI648" s="46"/>
      <c r="AJ648" s="43"/>
      <c r="AK648" s="43"/>
      <c r="AL648" s="46"/>
      <c r="AM648" s="47"/>
      <c r="AN648" s="76">
        <f t="shared" si="154"/>
        <v>0</v>
      </c>
      <c r="AO648" s="76">
        <f t="shared" si="158"/>
        <v>0</v>
      </c>
      <c r="AP648" s="214"/>
      <c r="AQ648" s="76">
        <f t="shared" si="155"/>
        <v>0</v>
      </c>
      <c r="AR648" s="91">
        <f t="shared" si="159"/>
        <v>0</v>
      </c>
      <c r="AS648" s="184">
        <f>IF(EA_Tabelle!$AI648="Ja",EA_Tabelle!$AM648,IF(EA_Tabelle!$Y648&lt;&gt;"",EA_Tabelle!$Y648,EA_Tabelle!$U648))</f>
        <v>0</v>
      </c>
      <c r="AT648" s="76">
        <f>IF(EA_Tabelle!$AI648="Ja",EA_Tabelle!$AN648,IF(EA_Tabelle!$AC648&lt;&gt;0,EA_Tabelle!$AC648,EA_Tabelle!$W648))</f>
        <v>0</v>
      </c>
      <c r="AU648" s="91">
        <f>IF(EA_Tabelle!$AI648="Ja",EA_Tabelle!$AO648,IF(EA_Tabelle!$AF648&lt;&gt;0,EA_Tabelle!$AF648,EA_Tabelle!$X648))</f>
        <v>0</v>
      </c>
    </row>
    <row r="649" spans="1:47" s="81" customFormat="1" ht="25" customHeight="1" x14ac:dyDescent="0.3">
      <c r="A649" s="89" t="str">
        <f t="shared" si="145"/>
        <v>0_629</v>
      </c>
      <c r="B649" s="78">
        <f t="shared" si="146"/>
        <v>0</v>
      </c>
      <c r="C649" s="78">
        <f>IF(EA_Tabelle!$B479="","",COUNTIF($B$20:B648,EA_Tabelle!$B479)+1)</f>
        <v>629</v>
      </c>
      <c r="D649" s="77">
        <f t="shared" si="147"/>
        <v>0</v>
      </c>
      <c r="E649" s="77" t="e">
        <f>INDEX(Lieferanten[L_ID],MATCH(EA_Tabelle!$M649,Lieferanten[Lieferantenbezeichnung],0))</f>
        <v>#N/A</v>
      </c>
      <c r="F649" s="79">
        <f t="shared" si="148"/>
        <v>0</v>
      </c>
      <c r="G649" s="79" t="str">
        <f>IF(EA_Tabelle!$L649="","",(INDEX(BT[Ressort],MATCH(EA_Tabelle!$L649,BT[Bedarfsträger],0))))</f>
        <v/>
      </c>
      <c r="H649" s="80" t="str">
        <f>IF(EA_Tabelle!$L649="","",(INDEX(BT[BT_ID],MATCH(EA_Tabelle!$L649,BT[Bedarfsträger],0))))</f>
        <v/>
      </c>
      <c r="I649" s="82">
        <f t="shared" si="149"/>
        <v>0</v>
      </c>
      <c r="J649" s="82">
        <f t="shared" si="150"/>
        <v>0</v>
      </c>
      <c r="K649" s="83">
        <f t="shared" si="151"/>
        <v>0</v>
      </c>
      <c r="L649" s="44"/>
      <c r="M649" s="46"/>
      <c r="N649" s="208"/>
      <c r="O649" s="44"/>
      <c r="P649" s="43"/>
      <c r="Q649" s="206"/>
      <c r="R649" s="44"/>
      <c r="S649" s="90"/>
      <c r="T649" s="46"/>
      <c r="U649" s="210"/>
      <c r="V649" s="43"/>
      <c r="W649" s="186">
        <f>IFERROR(U649*INDEX(Preisstufen[Netto],MATCH(EA_Tabelle!T649,Preisstufen[Preisstufe],0)),0)</f>
        <v>0</v>
      </c>
      <c r="X649" s="186">
        <f t="shared" si="160"/>
        <v>0</v>
      </c>
      <c r="Y649" s="47"/>
      <c r="Z649" s="211"/>
      <c r="AA649" s="212"/>
      <c r="AB649" s="193">
        <f t="shared" si="152"/>
        <v>0</v>
      </c>
      <c r="AC649" s="211">
        <f t="shared" si="153"/>
        <v>0</v>
      </c>
      <c r="AD649" s="88">
        <v>0.19</v>
      </c>
      <c r="AE649" s="195">
        <f t="shared" si="156"/>
        <v>0</v>
      </c>
      <c r="AF649" s="211">
        <f t="shared" si="157"/>
        <v>0</v>
      </c>
      <c r="AG649" s="50"/>
      <c r="AH649" s="43"/>
      <c r="AI649" s="46"/>
      <c r="AJ649" s="43"/>
      <c r="AK649" s="43"/>
      <c r="AL649" s="46"/>
      <c r="AM649" s="47"/>
      <c r="AN649" s="76">
        <f t="shared" si="154"/>
        <v>0</v>
      </c>
      <c r="AO649" s="76">
        <f t="shared" si="158"/>
        <v>0</v>
      </c>
      <c r="AP649" s="214"/>
      <c r="AQ649" s="76">
        <f t="shared" si="155"/>
        <v>0</v>
      </c>
      <c r="AR649" s="91">
        <f t="shared" si="159"/>
        <v>0</v>
      </c>
      <c r="AS649" s="184">
        <f>IF(EA_Tabelle!$AI649="Ja",EA_Tabelle!$AM649,IF(EA_Tabelle!$Y649&lt;&gt;"",EA_Tabelle!$Y649,EA_Tabelle!$U649))</f>
        <v>0</v>
      </c>
      <c r="AT649" s="76">
        <f>IF(EA_Tabelle!$AI649="Ja",EA_Tabelle!$AN649,IF(EA_Tabelle!$AC649&lt;&gt;0,EA_Tabelle!$AC649,EA_Tabelle!$W649))</f>
        <v>0</v>
      </c>
      <c r="AU649" s="91">
        <f>IF(EA_Tabelle!$AI649="Ja",EA_Tabelle!$AO649,IF(EA_Tabelle!$AF649&lt;&gt;0,EA_Tabelle!$AF649,EA_Tabelle!$X649))</f>
        <v>0</v>
      </c>
    </row>
    <row r="650" spans="1:47" s="81" customFormat="1" ht="25" customHeight="1" x14ac:dyDescent="0.3">
      <c r="A650" s="89" t="str">
        <f t="shared" si="145"/>
        <v>0_630</v>
      </c>
      <c r="B650" s="78">
        <f t="shared" si="146"/>
        <v>0</v>
      </c>
      <c r="C650" s="78">
        <f>IF(EA_Tabelle!$B566="","",COUNTIF($B$20:B649,EA_Tabelle!$B566)+1)</f>
        <v>630</v>
      </c>
      <c r="D650" s="77">
        <f t="shared" si="147"/>
        <v>0</v>
      </c>
      <c r="E650" s="77" t="e">
        <f>INDEX(Lieferanten[L_ID],MATCH(EA_Tabelle!$M650,Lieferanten[Lieferantenbezeichnung],0))</f>
        <v>#N/A</v>
      </c>
      <c r="F650" s="79">
        <f t="shared" si="148"/>
        <v>0</v>
      </c>
      <c r="G650" s="79" t="str">
        <f>IF(EA_Tabelle!$L650="","",(INDEX(BT[Ressort],MATCH(EA_Tabelle!$L650,BT[Bedarfsträger],0))))</f>
        <v/>
      </c>
      <c r="H650" s="80" t="str">
        <f>IF(EA_Tabelle!$L650="","",(INDEX(BT[BT_ID],MATCH(EA_Tabelle!$L650,BT[Bedarfsträger],0))))</f>
        <v/>
      </c>
      <c r="I650" s="82">
        <f t="shared" si="149"/>
        <v>0</v>
      </c>
      <c r="J650" s="82">
        <f t="shared" si="150"/>
        <v>0</v>
      </c>
      <c r="K650" s="83">
        <f t="shared" si="151"/>
        <v>0</v>
      </c>
      <c r="L650" s="44"/>
      <c r="M650" s="46"/>
      <c r="N650" s="208"/>
      <c r="O650" s="44"/>
      <c r="P650" s="43"/>
      <c r="Q650" s="206"/>
      <c r="R650" s="44"/>
      <c r="S650" s="90"/>
      <c r="T650" s="46"/>
      <c r="U650" s="210"/>
      <c r="V650" s="43"/>
      <c r="W650" s="186">
        <f>IFERROR(U650*INDEX(Preisstufen[Netto],MATCH(EA_Tabelle!T650,Preisstufen[Preisstufe],0)),0)</f>
        <v>0</v>
      </c>
      <c r="X650" s="186">
        <f t="shared" si="160"/>
        <v>0</v>
      </c>
      <c r="Y650" s="47"/>
      <c r="Z650" s="211"/>
      <c r="AA650" s="212"/>
      <c r="AB650" s="193">
        <f t="shared" si="152"/>
        <v>0</v>
      </c>
      <c r="AC650" s="211">
        <f t="shared" si="153"/>
        <v>0</v>
      </c>
      <c r="AD650" s="88">
        <v>0.19</v>
      </c>
      <c r="AE650" s="195">
        <f t="shared" si="156"/>
        <v>0</v>
      </c>
      <c r="AF650" s="211">
        <f t="shared" si="157"/>
        <v>0</v>
      </c>
      <c r="AG650" s="50"/>
      <c r="AH650" s="43"/>
      <c r="AI650" s="46"/>
      <c r="AJ650" s="43"/>
      <c r="AK650" s="43"/>
      <c r="AL650" s="46"/>
      <c r="AM650" s="47"/>
      <c r="AN650" s="76">
        <f t="shared" si="154"/>
        <v>0</v>
      </c>
      <c r="AO650" s="76">
        <f t="shared" si="158"/>
        <v>0</v>
      </c>
      <c r="AP650" s="214"/>
      <c r="AQ650" s="76">
        <f t="shared" si="155"/>
        <v>0</v>
      </c>
      <c r="AR650" s="91">
        <f t="shared" si="159"/>
        <v>0</v>
      </c>
      <c r="AS650" s="184">
        <f>IF(EA_Tabelle!$AI650="Ja",EA_Tabelle!$AM650,IF(EA_Tabelle!$Y650&lt;&gt;"",EA_Tabelle!$Y650,EA_Tabelle!$U650))</f>
        <v>0</v>
      </c>
      <c r="AT650" s="76">
        <f>IF(EA_Tabelle!$AI650="Ja",EA_Tabelle!$AN650,IF(EA_Tabelle!$AC650&lt;&gt;0,EA_Tabelle!$AC650,EA_Tabelle!$W650))</f>
        <v>0</v>
      </c>
      <c r="AU650" s="91">
        <f>IF(EA_Tabelle!$AI650="Ja",EA_Tabelle!$AO650,IF(EA_Tabelle!$AF650&lt;&gt;0,EA_Tabelle!$AF650,EA_Tabelle!$X650))</f>
        <v>0</v>
      </c>
    </row>
    <row r="651" spans="1:47" s="81" customFormat="1" ht="25" customHeight="1" x14ac:dyDescent="0.3">
      <c r="A651" s="89" t="str">
        <f t="shared" si="145"/>
        <v>0_631</v>
      </c>
      <c r="B651" s="78">
        <f t="shared" si="146"/>
        <v>0</v>
      </c>
      <c r="C651" s="78">
        <f>IF(EA_Tabelle!$B568="","",COUNTIF($B$20:B650,EA_Tabelle!$B568)+1)</f>
        <v>631</v>
      </c>
      <c r="D651" s="77">
        <f t="shared" si="147"/>
        <v>0</v>
      </c>
      <c r="E651" s="77" t="e">
        <f>INDEX(Lieferanten[L_ID],MATCH(EA_Tabelle!$M651,Lieferanten[Lieferantenbezeichnung],0))</f>
        <v>#N/A</v>
      </c>
      <c r="F651" s="79">
        <f t="shared" si="148"/>
        <v>0</v>
      </c>
      <c r="G651" s="79" t="str">
        <f>IF(EA_Tabelle!$L651="","",(INDEX(BT[Ressort],MATCH(EA_Tabelle!$L651,BT[Bedarfsträger],0))))</f>
        <v/>
      </c>
      <c r="H651" s="80" t="str">
        <f>IF(EA_Tabelle!$L651="","",(INDEX(BT[BT_ID],MATCH(EA_Tabelle!$L651,BT[Bedarfsträger],0))))</f>
        <v/>
      </c>
      <c r="I651" s="82">
        <f t="shared" si="149"/>
        <v>0</v>
      </c>
      <c r="J651" s="82">
        <f t="shared" si="150"/>
        <v>0</v>
      </c>
      <c r="K651" s="83">
        <f t="shared" si="151"/>
        <v>0</v>
      </c>
      <c r="L651" s="44"/>
      <c r="M651" s="46"/>
      <c r="N651" s="208"/>
      <c r="O651" s="44"/>
      <c r="P651" s="43"/>
      <c r="Q651" s="206"/>
      <c r="R651" s="44"/>
      <c r="S651" s="90"/>
      <c r="T651" s="46"/>
      <c r="U651" s="210"/>
      <c r="V651" s="43"/>
      <c r="W651" s="186">
        <f>IFERROR(U651*INDEX(Preisstufen[Netto],MATCH(EA_Tabelle!T651,Preisstufen[Preisstufe],0)),0)</f>
        <v>0</v>
      </c>
      <c r="X651" s="186">
        <f t="shared" si="160"/>
        <v>0</v>
      </c>
      <c r="Y651" s="47"/>
      <c r="Z651" s="211"/>
      <c r="AA651" s="212"/>
      <c r="AB651" s="193">
        <f t="shared" si="152"/>
        <v>0</v>
      </c>
      <c r="AC651" s="211">
        <f t="shared" si="153"/>
        <v>0</v>
      </c>
      <c r="AD651" s="88">
        <v>0.19</v>
      </c>
      <c r="AE651" s="195">
        <f t="shared" si="156"/>
        <v>0</v>
      </c>
      <c r="AF651" s="211">
        <f t="shared" si="157"/>
        <v>0</v>
      </c>
      <c r="AG651" s="50"/>
      <c r="AH651" s="43"/>
      <c r="AI651" s="46"/>
      <c r="AJ651" s="43"/>
      <c r="AK651" s="43"/>
      <c r="AL651" s="46"/>
      <c r="AM651" s="47"/>
      <c r="AN651" s="76">
        <f t="shared" si="154"/>
        <v>0</v>
      </c>
      <c r="AO651" s="76">
        <f t="shared" si="158"/>
        <v>0</v>
      </c>
      <c r="AP651" s="214"/>
      <c r="AQ651" s="76">
        <f t="shared" si="155"/>
        <v>0</v>
      </c>
      <c r="AR651" s="91">
        <f t="shared" si="159"/>
        <v>0</v>
      </c>
      <c r="AS651" s="184">
        <f>IF(EA_Tabelle!$AI651="Ja",EA_Tabelle!$AM651,IF(EA_Tabelle!$Y651&lt;&gt;"",EA_Tabelle!$Y651,EA_Tabelle!$U651))</f>
        <v>0</v>
      </c>
      <c r="AT651" s="76">
        <f>IF(EA_Tabelle!$AI651="Ja",EA_Tabelle!$AN651,IF(EA_Tabelle!$AC651&lt;&gt;0,EA_Tabelle!$AC651,EA_Tabelle!$W651))</f>
        <v>0</v>
      </c>
      <c r="AU651" s="91">
        <f>IF(EA_Tabelle!$AI651="Ja",EA_Tabelle!$AO651,IF(EA_Tabelle!$AF651&lt;&gt;0,EA_Tabelle!$AF651,EA_Tabelle!$X651))</f>
        <v>0</v>
      </c>
    </row>
    <row r="652" spans="1:47" s="81" customFormat="1" ht="25" customHeight="1" x14ac:dyDescent="0.3">
      <c r="A652" s="89" t="str">
        <f t="shared" si="145"/>
        <v>0_632</v>
      </c>
      <c r="B652" s="78">
        <f t="shared" si="146"/>
        <v>0</v>
      </c>
      <c r="C652" s="78">
        <f>IF(EA_Tabelle!$B504="","",COUNTIF($B$20:B651,EA_Tabelle!$B504)+1)</f>
        <v>632</v>
      </c>
      <c r="D652" s="77">
        <f t="shared" si="147"/>
        <v>0</v>
      </c>
      <c r="E652" s="77" t="e">
        <f>INDEX(Lieferanten[L_ID],MATCH(EA_Tabelle!$M652,Lieferanten[Lieferantenbezeichnung],0))</f>
        <v>#N/A</v>
      </c>
      <c r="F652" s="79">
        <f t="shared" si="148"/>
        <v>0</v>
      </c>
      <c r="G652" s="79" t="str">
        <f>IF(EA_Tabelle!$L652="","",(INDEX(BT[Ressort],MATCH(EA_Tabelle!$L652,BT[Bedarfsträger],0))))</f>
        <v/>
      </c>
      <c r="H652" s="80" t="str">
        <f>IF(EA_Tabelle!$L652="","",(INDEX(BT[BT_ID],MATCH(EA_Tabelle!$L652,BT[Bedarfsträger],0))))</f>
        <v/>
      </c>
      <c r="I652" s="82">
        <f t="shared" si="149"/>
        <v>0</v>
      </c>
      <c r="J652" s="82">
        <f t="shared" si="150"/>
        <v>0</v>
      </c>
      <c r="K652" s="83">
        <f t="shared" si="151"/>
        <v>0</v>
      </c>
      <c r="L652" s="44"/>
      <c r="M652" s="46"/>
      <c r="N652" s="208"/>
      <c r="O652" s="44"/>
      <c r="P652" s="43"/>
      <c r="Q652" s="206"/>
      <c r="R652" s="44"/>
      <c r="S652" s="90"/>
      <c r="T652" s="46"/>
      <c r="U652" s="210"/>
      <c r="V652" s="43"/>
      <c r="W652" s="186">
        <f>IFERROR(U652*INDEX(Preisstufen[Netto],MATCH(EA_Tabelle!T652,Preisstufen[Preisstufe],0)),0)</f>
        <v>0</v>
      </c>
      <c r="X652" s="186">
        <f t="shared" si="160"/>
        <v>0</v>
      </c>
      <c r="Y652" s="47"/>
      <c r="Z652" s="211"/>
      <c r="AA652" s="212"/>
      <c r="AB652" s="193">
        <f t="shared" si="152"/>
        <v>0</v>
      </c>
      <c r="AC652" s="211">
        <f t="shared" si="153"/>
        <v>0</v>
      </c>
      <c r="AD652" s="88">
        <v>0.19</v>
      </c>
      <c r="AE652" s="195">
        <f t="shared" si="156"/>
        <v>0</v>
      </c>
      <c r="AF652" s="211">
        <f t="shared" si="157"/>
        <v>0</v>
      </c>
      <c r="AG652" s="50"/>
      <c r="AH652" s="43"/>
      <c r="AI652" s="46"/>
      <c r="AJ652" s="43"/>
      <c r="AK652" s="43"/>
      <c r="AL652" s="46"/>
      <c r="AM652" s="47"/>
      <c r="AN652" s="76">
        <f t="shared" si="154"/>
        <v>0</v>
      </c>
      <c r="AO652" s="76">
        <f t="shared" si="158"/>
        <v>0</v>
      </c>
      <c r="AP652" s="214"/>
      <c r="AQ652" s="76">
        <f t="shared" si="155"/>
        <v>0</v>
      </c>
      <c r="AR652" s="91">
        <f t="shared" si="159"/>
        <v>0</v>
      </c>
      <c r="AS652" s="184">
        <f>IF(EA_Tabelle!$AI652="Ja",EA_Tabelle!$AM652,IF(EA_Tabelle!$Y652&lt;&gt;"",EA_Tabelle!$Y652,EA_Tabelle!$U652))</f>
        <v>0</v>
      </c>
      <c r="AT652" s="76">
        <f>IF(EA_Tabelle!$AI652="Ja",EA_Tabelle!$AN652,IF(EA_Tabelle!$AC652&lt;&gt;0,EA_Tabelle!$AC652,EA_Tabelle!$W652))</f>
        <v>0</v>
      </c>
      <c r="AU652" s="91">
        <f>IF(EA_Tabelle!$AI652="Ja",EA_Tabelle!$AO652,IF(EA_Tabelle!$AF652&lt;&gt;0,EA_Tabelle!$AF652,EA_Tabelle!$X652))</f>
        <v>0</v>
      </c>
    </row>
    <row r="653" spans="1:47" s="81" customFormat="1" ht="25" customHeight="1" x14ac:dyDescent="0.3">
      <c r="A653" s="89" t="str">
        <f t="shared" si="145"/>
        <v>0_633</v>
      </c>
      <c r="B653" s="78">
        <f t="shared" si="146"/>
        <v>0</v>
      </c>
      <c r="C653" s="78">
        <f>IF(EA_Tabelle!$B270="","",COUNTIF($B$20:B652,EA_Tabelle!$B270)+1)</f>
        <v>633</v>
      </c>
      <c r="D653" s="77">
        <f t="shared" si="147"/>
        <v>0</v>
      </c>
      <c r="E653" s="77" t="e">
        <f>INDEX(Lieferanten[L_ID],MATCH(EA_Tabelle!$M653,Lieferanten[Lieferantenbezeichnung],0))</f>
        <v>#N/A</v>
      </c>
      <c r="F653" s="79">
        <f t="shared" si="148"/>
        <v>0</v>
      </c>
      <c r="G653" s="79" t="str">
        <f>IF(EA_Tabelle!$L653="","",(INDEX(BT[Ressort],MATCH(EA_Tabelle!$L653,BT[Bedarfsträger],0))))</f>
        <v/>
      </c>
      <c r="H653" s="80" t="str">
        <f>IF(EA_Tabelle!$L653="","",(INDEX(BT[BT_ID],MATCH(EA_Tabelle!$L653,BT[Bedarfsträger],0))))</f>
        <v/>
      </c>
      <c r="I653" s="82">
        <f t="shared" si="149"/>
        <v>0</v>
      </c>
      <c r="J653" s="82">
        <f t="shared" si="150"/>
        <v>0</v>
      </c>
      <c r="K653" s="83">
        <f t="shared" si="151"/>
        <v>0</v>
      </c>
      <c r="L653" s="44"/>
      <c r="M653" s="46"/>
      <c r="N653" s="208"/>
      <c r="O653" s="44"/>
      <c r="P653" s="43"/>
      <c r="Q653" s="206"/>
      <c r="R653" s="44"/>
      <c r="S653" s="90"/>
      <c r="T653" s="46"/>
      <c r="U653" s="210"/>
      <c r="V653" s="43"/>
      <c r="W653" s="186">
        <f>IFERROR(U653*INDEX(Preisstufen[Netto],MATCH(EA_Tabelle!T653,Preisstufen[Preisstufe],0)),0)</f>
        <v>0</v>
      </c>
      <c r="X653" s="186">
        <f t="shared" si="160"/>
        <v>0</v>
      </c>
      <c r="Y653" s="47"/>
      <c r="Z653" s="211"/>
      <c r="AA653" s="212"/>
      <c r="AB653" s="193">
        <f t="shared" si="152"/>
        <v>0</v>
      </c>
      <c r="AC653" s="211">
        <f t="shared" si="153"/>
        <v>0</v>
      </c>
      <c r="AD653" s="88">
        <v>0.19</v>
      </c>
      <c r="AE653" s="195">
        <f t="shared" si="156"/>
        <v>0</v>
      </c>
      <c r="AF653" s="211">
        <f t="shared" si="157"/>
        <v>0</v>
      </c>
      <c r="AG653" s="50"/>
      <c r="AH653" s="43"/>
      <c r="AI653" s="46"/>
      <c r="AJ653" s="43"/>
      <c r="AK653" s="43"/>
      <c r="AL653" s="46"/>
      <c r="AM653" s="47"/>
      <c r="AN653" s="76">
        <f t="shared" si="154"/>
        <v>0</v>
      </c>
      <c r="AO653" s="76">
        <f t="shared" si="158"/>
        <v>0</v>
      </c>
      <c r="AP653" s="214"/>
      <c r="AQ653" s="76">
        <f t="shared" si="155"/>
        <v>0</v>
      </c>
      <c r="AR653" s="91">
        <f t="shared" si="159"/>
        <v>0</v>
      </c>
      <c r="AS653" s="184">
        <f>IF(EA_Tabelle!$AI653="Ja",EA_Tabelle!$AM653,IF(EA_Tabelle!$Y653&lt;&gt;"",EA_Tabelle!$Y653,EA_Tabelle!$U653))</f>
        <v>0</v>
      </c>
      <c r="AT653" s="76">
        <f>IF(EA_Tabelle!$AI653="Ja",EA_Tabelle!$AN653,IF(EA_Tabelle!$AC653&lt;&gt;0,EA_Tabelle!$AC653,EA_Tabelle!$W653))</f>
        <v>0</v>
      </c>
      <c r="AU653" s="91">
        <f>IF(EA_Tabelle!$AI653="Ja",EA_Tabelle!$AO653,IF(EA_Tabelle!$AF653&lt;&gt;0,EA_Tabelle!$AF653,EA_Tabelle!$X653))</f>
        <v>0</v>
      </c>
    </row>
    <row r="654" spans="1:47" s="81" customFormat="1" ht="25" customHeight="1" x14ac:dyDescent="0.3">
      <c r="A654" s="89" t="str">
        <f t="shared" si="145"/>
        <v>0_634</v>
      </c>
      <c r="B654" s="78">
        <f t="shared" si="146"/>
        <v>0</v>
      </c>
      <c r="C654" s="78">
        <f>IF(EA_Tabelle!$B648="","",COUNTIF($B$20:B653,EA_Tabelle!$B648)+1)</f>
        <v>634</v>
      </c>
      <c r="D654" s="77">
        <f t="shared" si="147"/>
        <v>0</v>
      </c>
      <c r="E654" s="77" t="e">
        <f>INDEX(Lieferanten[L_ID],MATCH(EA_Tabelle!$M654,Lieferanten[Lieferantenbezeichnung],0))</f>
        <v>#N/A</v>
      </c>
      <c r="F654" s="79">
        <f t="shared" si="148"/>
        <v>0</v>
      </c>
      <c r="G654" s="79" t="str">
        <f>IF(EA_Tabelle!$L654="","",(INDEX(BT[Ressort],MATCH(EA_Tabelle!$L654,BT[Bedarfsträger],0))))</f>
        <v/>
      </c>
      <c r="H654" s="80" t="str">
        <f>IF(EA_Tabelle!$L654="","",(INDEX(BT[BT_ID],MATCH(EA_Tabelle!$L654,BT[Bedarfsträger],0))))</f>
        <v/>
      </c>
      <c r="I654" s="82">
        <f t="shared" si="149"/>
        <v>0</v>
      </c>
      <c r="J654" s="82">
        <f t="shared" si="150"/>
        <v>0</v>
      </c>
      <c r="K654" s="83">
        <f t="shared" si="151"/>
        <v>0</v>
      </c>
      <c r="L654" s="44"/>
      <c r="M654" s="46"/>
      <c r="N654" s="208"/>
      <c r="O654" s="44"/>
      <c r="P654" s="43"/>
      <c r="Q654" s="206"/>
      <c r="R654" s="44"/>
      <c r="S654" s="90"/>
      <c r="T654" s="46"/>
      <c r="U654" s="210"/>
      <c r="V654" s="43"/>
      <c r="W654" s="186">
        <f>IFERROR(U654*INDEX(Preisstufen[Netto],MATCH(EA_Tabelle!T654,Preisstufen[Preisstufe],0)),0)</f>
        <v>0</v>
      </c>
      <c r="X654" s="186">
        <f t="shared" si="160"/>
        <v>0</v>
      </c>
      <c r="Y654" s="47"/>
      <c r="Z654" s="211"/>
      <c r="AA654" s="212"/>
      <c r="AB654" s="193">
        <f t="shared" si="152"/>
        <v>0</v>
      </c>
      <c r="AC654" s="211">
        <f t="shared" si="153"/>
        <v>0</v>
      </c>
      <c r="AD654" s="88">
        <v>0.19</v>
      </c>
      <c r="AE654" s="195">
        <f t="shared" si="156"/>
        <v>0</v>
      </c>
      <c r="AF654" s="211">
        <f t="shared" si="157"/>
        <v>0</v>
      </c>
      <c r="AG654" s="50"/>
      <c r="AH654" s="43"/>
      <c r="AI654" s="46"/>
      <c r="AJ654" s="43"/>
      <c r="AK654" s="43"/>
      <c r="AL654" s="46"/>
      <c r="AM654" s="47"/>
      <c r="AN654" s="76">
        <f t="shared" si="154"/>
        <v>0</v>
      </c>
      <c r="AO654" s="76">
        <f t="shared" si="158"/>
        <v>0</v>
      </c>
      <c r="AP654" s="214"/>
      <c r="AQ654" s="76">
        <f t="shared" si="155"/>
        <v>0</v>
      </c>
      <c r="AR654" s="91">
        <f t="shared" si="159"/>
        <v>0</v>
      </c>
      <c r="AS654" s="184">
        <f>IF(EA_Tabelle!$AI654="Ja",EA_Tabelle!$AM654,IF(EA_Tabelle!$Y654&lt;&gt;"",EA_Tabelle!$Y654,EA_Tabelle!$U654))</f>
        <v>0</v>
      </c>
      <c r="AT654" s="76">
        <f>IF(EA_Tabelle!$AI654="Ja",EA_Tabelle!$AN654,IF(EA_Tabelle!$AC654&lt;&gt;0,EA_Tabelle!$AC654,EA_Tabelle!$W654))</f>
        <v>0</v>
      </c>
      <c r="AU654" s="91">
        <f>IF(EA_Tabelle!$AI654="Ja",EA_Tabelle!$AO654,IF(EA_Tabelle!$AF654&lt;&gt;0,EA_Tabelle!$AF654,EA_Tabelle!$X654))</f>
        <v>0</v>
      </c>
    </row>
    <row r="655" spans="1:47" s="81" customFormat="1" ht="25" customHeight="1" x14ac:dyDescent="0.3">
      <c r="A655" s="89" t="str">
        <f t="shared" si="145"/>
        <v>0_635</v>
      </c>
      <c r="B655" s="78">
        <f t="shared" si="146"/>
        <v>0</v>
      </c>
      <c r="C655" s="78">
        <f>IF(EA_Tabelle!$B685="","",COUNTIF($B$20:B654,EA_Tabelle!$B685)+1)</f>
        <v>635</v>
      </c>
      <c r="D655" s="77">
        <f t="shared" si="147"/>
        <v>0</v>
      </c>
      <c r="E655" s="77" t="e">
        <f>INDEX(Lieferanten[L_ID],MATCH(EA_Tabelle!$M655,Lieferanten[Lieferantenbezeichnung],0))</f>
        <v>#N/A</v>
      </c>
      <c r="F655" s="79">
        <f t="shared" si="148"/>
        <v>0</v>
      </c>
      <c r="G655" s="79" t="str">
        <f>IF(EA_Tabelle!$L655="","",(INDEX(BT[Ressort],MATCH(EA_Tabelle!$L655,BT[Bedarfsträger],0))))</f>
        <v/>
      </c>
      <c r="H655" s="80" t="str">
        <f>IF(EA_Tabelle!$L655="","",(INDEX(BT[BT_ID],MATCH(EA_Tabelle!$L655,BT[Bedarfsträger],0))))</f>
        <v/>
      </c>
      <c r="I655" s="82">
        <f t="shared" si="149"/>
        <v>0</v>
      </c>
      <c r="J655" s="82">
        <f t="shared" si="150"/>
        <v>0</v>
      </c>
      <c r="K655" s="83">
        <f t="shared" si="151"/>
        <v>0</v>
      </c>
      <c r="L655" s="44"/>
      <c r="M655" s="46"/>
      <c r="N655" s="208"/>
      <c r="O655" s="44"/>
      <c r="P655" s="43"/>
      <c r="Q655" s="206"/>
      <c r="R655" s="44"/>
      <c r="S655" s="90"/>
      <c r="T655" s="46"/>
      <c r="U655" s="210"/>
      <c r="V655" s="43"/>
      <c r="W655" s="186">
        <f>IFERROR(U655*INDEX(Preisstufen[Netto],MATCH(EA_Tabelle!T655,Preisstufen[Preisstufe],0)),0)</f>
        <v>0</v>
      </c>
      <c r="X655" s="186">
        <f t="shared" si="160"/>
        <v>0</v>
      </c>
      <c r="Y655" s="47"/>
      <c r="Z655" s="211"/>
      <c r="AA655" s="212"/>
      <c r="AB655" s="193">
        <f t="shared" si="152"/>
        <v>0</v>
      </c>
      <c r="AC655" s="211">
        <f t="shared" si="153"/>
        <v>0</v>
      </c>
      <c r="AD655" s="88">
        <v>0.19</v>
      </c>
      <c r="AE655" s="195">
        <f t="shared" si="156"/>
        <v>0</v>
      </c>
      <c r="AF655" s="211">
        <f t="shared" si="157"/>
        <v>0</v>
      </c>
      <c r="AG655" s="50"/>
      <c r="AH655" s="43"/>
      <c r="AI655" s="46"/>
      <c r="AJ655" s="43"/>
      <c r="AK655" s="43"/>
      <c r="AL655" s="46"/>
      <c r="AM655" s="47"/>
      <c r="AN655" s="76">
        <f t="shared" si="154"/>
        <v>0</v>
      </c>
      <c r="AO655" s="76">
        <f t="shared" si="158"/>
        <v>0</v>
      </c>
      <c r="AP655" s="214"/>
      <c r="AQ655" s="76">
        <f t="shared" si="155"/>
        <v>0</v>
      </c>
      <c r="AR655" s="91">
        <f t="shared" si="159"/>
        <v>0</v>
      </c>
      <c r="AS655" s="184">
        <f>IF(EA_Tabelle!$AI655="Ja",EA_Tabelle!$AM655,IF(EA_Tabelle!$Y655&lt;&gt;"",EA_Tabelle!$Y655,EA_Tabelle!$U655))</f>
        <v>0</v>
      </c>
      <c r="AT655" s="76">
        <f>IF(EA_Tabelle!$AI655="Ja",EA_Tabelle!$AN655,IF(EA_Tabelle!$AC655&lt;&gt;0,EA_Tabelle!$AC655,EA_Tabelle!$W655))</f>
        <v>0</v>
      </c>
      <c r="AU655" s="91">
        <f>IF(EA_Tabelle!$AI655="Ja",EA_Tabelle!$AO655,IF(EA_Tabelle!$AF655&lt;&gt;0,EA_Tabelle!$AF655,EA_Tabelle!$X655))</f>
        <v>0</v>
      </c>
    </row>
    <row r="656" spans="1:47" s="81" customFormat="1" ht="25" customHeight="1" x14ac:dyDescent="0.3">
      <c r="A656" s="89" t="str">
        <f t="shared" si="145"/>
        <v>0_636</v>
      </c>
      <c r="B656" s="78">
        <f t="shared" si="146"/>
        <v>0</v>
      </c>
      <c r="C656" s="78">
        <f>IF(EA_Tabelle!$B319="","",COUNTIF($B$20:B655,EA_Tabelle!$B319)+1)</f>
        <v>636</v>
      </c>
      <c r="D656" s="77">
        <f t="shared" si="147"/>
        <v>0</v>
      </c>
      <c r="E656" s="77" t="e">
        <f>INDEX(Lieferanten[L_ID],MATCH(EA_Tabelle!$M656,Lieferanten[Lieferantenbezeichnung],0))</f>
        <v>#N/A</v>
      </c>
      <c r="F656" s="79">
        <f t="shared" si="148"/>
        <v>0</v>
      </c>
      <c r="G656" s="79" t="str">
        <f>IF(EA_Tabelle!$L656="","",(INDEX(BT[Ressort],MATCH(EA_Tabelle!$L656,BT[Bedarfsträger],0))))</f>
        <v/>
      </c>
      <c r="H656" s="80" t="str">
        <f>IF(EA_Tabelle!$L656="","",(INDEX(BT[BT_ID],MATCH(EA_Tabelle!$L656,BT[Bedarfsträger],0))))</f>
        <v/>
      </c>
      <c r="I656" s="82">
        <f t="shared" si="149"/>
        <v>0</v>
      </c>
      <c r="J656" s="82">
        <f t="shared" si="150"/>
        <v>0</v>
      </c>
      <c r="K656" s="83">
        <f t="shared" si="151"/>
        <v>0</v>
      </c>
      <c r="L656" s="44"/>
      <c r="M656" s="46"/>
      <c r="N656" s="208"/>
      <c r="O656" s="44"/>
      <c r="P656" s="43"/>
      <c r="Q656" s="206"/>
      <c r="R656" s="44"/>
      <c r="S656" s="90"/>
      <c r="T656" s="46"/>
      <c r="U656" s="210"/>
      <c r="V656" s="43"/>
      <c r="W656" s="186">
        <f>IFERROR(U656*INDEX(Preisstufen[Netto],MATCH(EA_Tabelle!T656,Preisstufen[Preisstufe],0)),0)</f>
        <v>0</v>
      </c>
      <c r="X656" s="186">
        <f t="shared" si="160"/>
        <v>0</v>
      </c>
      <c r="Y656" s="47"/>
      <c r="Z656" s="211"/>
      <c r="AA656" s="212"/>
      <c r="AB656" s="193">
        <f t="shared" si="152"/>
        <v>0</v>
      </c>
      <c r="AC656" s="211">
        <f t="shared" si="153"/>
        <v>0</v>
      </c>
      <c r="AD656" s="88">
        <v>0.19</v>
      </c>
      <c r="AE656" s="195">
        <f t="shared" si="156"/>
        <v>0</v>
      </c>
      <c r="AF656" s="211">
        <f t="shared" si="157"/>
        <v>0</v>
      </c>
      <c r="AG656" s="50"/>
      <c r="AH656" s="43"/>
      <c r="AI656" s="46"/>
      <c r="AJ656" s="43"/>
      <c r="AK656" s="43"/>
      <c r="AL656" s="46"/>
      <c r="AM656" s="47"/>
      <c r="AN656" s="76">
        <f t="shared" si="154"/>
        <v>0</v>
      </c>
      <c r="AO656" s="76">
        <f t="shared" si="158"/>
        <v>0</v>
      </c>
      <c r="AP656" s="214"/>
      <c r="AQ656" s="76">
        <f t="shared" si="155"/>
        <v>0</v>
      </c>
      <c r="AR656" s="91">
        <f t="shared" si="159"/>
        <v>0</v>
      </c>
      <c r="AS656" s="184">
        <f>IF(EA_Tabelle!$AI656="Ja",EA_Tabelle!$AM656,IF(EA_Tabelle!$Y656&lt;&gt;"",EA_Tabelle!$Y656,EA_Tabelle!$U656))</f>
        <v>0</v>
      </c>
      <c r="AT656" s="76">
        <f>IF(EA_Tabelle!$AI656="Ja",EA_Tabelle!$AN656,IF(EA_Tabelle!$AC656&lt;&gt;0,EA_Tabelle!$AC656,EA_Tabelle!$W656))</f>
        <v>0</v>
      </c>
      <c r="AU656" s="91">
        <f>IF(EA_Tabelle!$AI656="Ja",EA_Tabelle!$AO656,IF(EA_Tabelle!$AF656&lt;&gt;0,EA_Tabelle!$AF656,EA_Tabelle!$X656))</f>
        <v>0</v>
      </c>
    </row>
    <row r="657" spans="1:47" s="81" customFormat="1" ht="25" customHeight="1" x14ac:dyDescent="0.3">
      <c r="A657" s="89" t="str">
        <f t="shared" si="145"/>
        <v>0_637</v>
      </c>
      <c r="B657" s="78">
        <f t="shared" si="146"/>
        <v>0</v>
      </c>
      <c r="C657" s="78">
        <f>IF(EA_Tabelle!$B501="","",COUNTIF($B$20:B656,EA_Tabelle!$B501)+1)</f>
        <v>637</v>
      </c>
      <c r="D657" s="77">
        <f t="shared" si="147"/>
        <v>0</v>
      </c>
      <c r="E657" s="77" t="e">
        <f>INDEX(Lieferanten[L_ID],MATCH(EA_Tabelle!$M657,Lieferanten[Lieferantenbezeichnung],0))</f>
        <v>#N/A</v>
      </c>
      <c r="F657" s="79">
        <f t="shared" si="148"/>
        <v>0</v>
      </c>
      <c r="G657" s="79" t="str">
        <f>IF(EA_Tabelle!$L657="","",(INDEX(BT[Ressort],MATCH(EA_Tabelle!$L657,BT[Bedarfsträger],0))))</f>
        <v/>
      </c>
      <c r="H657" s="80" t="str">
        <f>IF(EA_Tabelle!$L657="","",(INDEX(BT[BT_ID],MATCH(EA_Tabelle!$L657,BT[Bedarfsträger],0))))</f>
        <v/>
      </c>
      <c r="I657" s="82">
        <f t="shared" si="149"/>
        <v>0</v>
      </c>
      <c r="J657" s="82">
        <f t="shared" si="150"/>
        <v>0</v>
      </c>
      <c r="K657" s="83">
        <f t="shared" si="151"/>
        <v>0</v>
      </c>
      <c r="L657" s="44"/>
      <c r="M657" s="46"/>
      <c r="N657" s="208"/>
      <c r="O657" s="44"/>
      <c r="P657" s="43"/>
      <c r="Q657" s="206"/>
      <c r="R657" s="44"/>
      <c r="S657" s="90"/>
      <c r="T657" s="46"/>
      <c r="U657" s="210"/>
      <c r="V657" s="43"/>
      <c r="W657" s="186">
        <f>IFERROR(U657*INDEX(Preisstufen[Netto],MATCH(EA_Tabelle!T657,Preisstufen[Preisstufe],0)),0)</f>
        <v>0</v>
      </c>
      <c r="X657" s="186">
        <f t="shared" si="160"/>
        <v>0</v>
      </c>
      <c r="Y657" s="47"/>
      <c r="Z657" s="211"/>
      <c r="AA657" s="212"/>
      <c r="AB657" s="193">
        <f t="shared" si="152"/>
        <v>0</v>
      </c>
      <c r="AC657" s="211">
        <f t="shared" si="153"/>
        <v>0</v>
      </c>
      <c r="AD657" s="88">
        <v>0.19</v>
      </c>
      <c r="AE657" s="195">
        <f t="shared" si="156"/>
        <v>0</v>
      </c>
      <c r="AF657" s="211">
        <f t="shared" si="157"/>
        <v>0</v>
      </c>
      <c r="AG657" s="50"/>
      <c r="AH657" s="43"/>
      <c r="AI657" s="46"/>
      <c r="AJ657" s="43"/>
      <c r="AK657" s="43"/>
      <c r="AL657" s="46"/>
      <c r="AM657" s="47"/>
      <c r="AN657" s="76">
        <f t="shared" si="154"/>
        <v>0</v>
      </c>
      <c r="AO657" s="76">
        <f t="shared" si="158"/>
        <v>0</v>
      </c>
      <c r="AP657" s="214"/>
      <c r="AQ657" s="76">
        <f t="shared" si="155"/>
        <v>0</v>
      </c>
      <c r="AR657" s="91">
        <f t="shared" si="159"/>
        <v>0</v>
      </c>
      <c r="AS657" s="184">
        <f>IF(EA_Tabelle!$AI657="Ja",EA_Tabelle!$AM657,IF(EA_Tabelle!$Y657&lt;&gt;"",EA_Tabelle!$Y657,EA_Tabelle!$U657))</f>
        <v>0</v>
      </c>
      <c r="AT657" s="76">
        <f>IF(EA_Tabelle!$AI657="Ja",EA_Tabelle!$AN657,IF(EA_Tabelle!$AC657&lt;&gt;0,EA_Tabelle!$AC657,EA_Tabelle!$W657))</f>
        <v>0</v>
      </c>
      <c r="AU657" s="91">
        <f>IF(EA_Tabelle!$AI657="Ja",EA_Tabelle!$AO657,IF(EA_Tabelle!$AF657&lt;&gt;0,EA_Tabelle!$AF657,EA_Tabelle!$X657))</f>
        <v>0</v>
      </c>
    </row>
    <row r="658" spans="1:47" s="81" customFormat="1" ht="25" customHeight="1" x14ac:dyDescent="0.3">
      <c r="A658" s="89" t="str">
        <f t="shared" si="145"/>
        <v>0_638</v>
      </c>
      <c r="B658" s="78">
        <f t="shared" si="146"/>
        <v>0</v>
      </c>
      <c r="C658" s="78">
        <f>IF(EA_Tabelle!$B412="","",COUNTIF($B$20:B657,EA_Tabelle!$B412)+1)</f>
        <v>638</v>
      </c>
      <c r="D658" s="77">
        <f t="shared" si="147"/>
        <v>0</v>
      </c>
      <c r="E658" s="77" t="e">
        <f>INDEX(Lieferanten[L_ID],MATCH(EA_Tabelle!$M658,Lieferanten[Lieferantenbezeichnung],0))</f>
        <v>#N/A</v>
      </c>
      <c r="F658" s="79">
        <f t="shared" si="148"/>
        <v>0</v>
      </c>
      <c r="G658" s="79" t="str">
        <f>IF(EA_Tabelle!$L658="","",(INDEX(BT[Ressort],MATCH(EA_Tabelle!$L658,BT[Bedarfsträger],0))))</f>
        <v/>
      </c>
      <c r="H658" s="80" t="str">
        <f>IF(EA_Tabelle!$L658="","",(INDEX(BT[BT_ID],MATCH(EA_Tabelle!$L658,BT[Bedarfsträger],0))))</f>
        <v/>
      </c>
      <c r="I658" s="82">
        <f t="shared" si="149"/>
        <v>0</v>
      </c>
      <c r="J658" s="82">
        <f t="shared" si="150"/>
        <v>0</v>
      </c>
      <c r="K658" s="83">
        <f t="shared" si="151"/>
        <v>0</v>
      </c>
      <c r="L658" s="44"/>
      <c r="M658" s="46"/>
      <c r="N658" s="208"/>
      <c r="O658" s="44"/>
      <c r="P658" s="43"/>
      <c r="Q658" s="206"/>
      <c r="R658" s="44"/>
      <c r="S658" s="90"/>
      <c r="T658" s="46"/>
      <c r="U658" s="210"/>
      <c r="V658" s="43"/>
      <c r="W658" s="186">
        <f>IFERROR(U658*INDEX(Preisstufen[Netto],MATCH(EA_Tabelle!T658,Preisstufen[Preisstufe],0)),0)</f>
        <v>0</v>
      </c>
      <c r="X658" s="186">
        <f t="shared" si="160"/>
        <v>0</v>
      </c>
      <c r="Y658" s="47"/>
      <c r="Z658" s="211"/>
      <c r="AA658" s="212"/>
      <c r="AB658" s="193">
        <f t="shared" si="152"/>
        <v>0</v>
      </c>
      <c r="AC658" s="211">
        <f t="shared" si="153"/>
        <v>0</v>
      </c>
      <c r="AD658" s="88">
        <v>0.19</v>
      </c>
      <c r="AE658" s="195">
        <f t="shared" si="156"/>
        <v>0</v>
      </c>
      <c r="AF658" s="211">
        <f t="shared" si="157"/>
        <v>0</v>
      </c>
      <c r="AG658" s="50"/>
      <c r="AH658" s="43"/>
      <c r="AI658" s="46"/>
      <c r="AJ658" s="43"/>
      <c r="AK658" s="43"/>
      <c r="AL658" s="46"/>
      <c r="AM658" s="47"/>
      <c r="AN658" s="76">
        <f t="shared" si="154"/>
        <v>0</v>
      </c>
      <c r="AO658" s="76">
        <f t="shared" si="158"/>
        <v>0</v>
      </c>
      <c r="AP658" s="214"/>
      <c r="AQ658" s="76">
        <f t="shared" si="155"/>
        <v>0</v>
      </c>
      <c r="AR658" s="91">
        <f t="shared" si="159"/>
        <v>0</v>
      </c>
      <c r="AS658" s="184">
        <f>IF(EA_Tabelle!$AI658="Ja",EA_Tabelle!$AM658,IF(EA_Tabelle!$Y658&lt;&gt;"",EA_Tabelle!$Y658,EA_Tabelle!$U658))</f>
        <v>0</v>
      </c>
      <c r="AT658" s="76">
        <f>IF(EA_Tabelle!$AI658="Ja",EA_Tabelle!$AN658,IF(EA_Tabelle!$AC658&lt;&gt;0,EA_Tabelle!$AC658,EA_Tabelle!$W658))</f>
        <v>0</v>
      </c>
      <c r="AU658" s="91">
        <f>IF(EA_Tabelle!$AI658="Ja",EA_Tabelle!$AO658,IF(EA_Tabelle!$AF658&lt;&gt;0,EA_Tabelle!$AF658,EA_Tabelle!$X658))</f>
        <v>0</v>
      </c>
    </row>
    <row r="659" spans="1:47" s="81" customFormat="1" ht="25" customHeight="1" x14ac:dyDescent="0.3">
      <c r="A659" s="89" t="str">
        <f t="shared" si="145"/>
        <v>0_639</v>
      </c>
      <c r="B659" s="78">
        <f t="shared" si="146"/>
        <v>0</v>
      </c>
      <c r="C659" s="78">
        <f>IF(EA_Tabelle!$B301="","",COUNTIF($B$20:B658,EA_Tabelle!$B301)+1)</f>
        <v>639</v>
      </c>
      <c r="D659" s="77">
        <f t="shared" si="147"/>
        <v>0</v>
      </c>
      <c r="E659" s="77" t="e">
        <f>INDEX(Lieferanten[L_ID],MATCH(EA_Tabelle!$M659,Lieferanten[Lieferantenbezeichnung],0))</f>
        <v>#N/A</v>
      </c>
      <c r="F659" s="79">
        <f t="shared" si="148"/>
        <v>0</v>
      </c>
      <c r="G659" s="79" t="str">
        <f>IF(EA_Tabelle!$L659="","",(INDEX(BT[Ressort],MATCH(EA_Tabelle!$L659,BT[Bedarfsträger],0))))</f>
        <v/>
      </c>
      <c r="H659" s="80" t="str">
        <f>IF(EA_Tabelle!$L659="","",(INDEX(BT[BT_ID],MATCH(EA_Tabelle!$L659,BT[Bedarfsträger],0))))</f>
        <v/>
      </c>
      <c r="I659" s="82">
        <f t="shared" si="149"/>
        <v>0</v>
      </c>
      <c r="J659" s="82">
        <f t="shared" si="150"/>
        <v>0</v>
      </c>
      <c r="K659" s="83">
        <f t="shared" si="151"/>
        <v>0</v>
      </c>
      <c r="L659" s="44"/>
      <c r="M659" s="46"/>
      <c r="N659" s="208"/>
      <c r="O659" s="44"/>
      <c r="P659" s="43"/>
      <c r="Q659" s="206"/>
      <c r="R659" s="44"/>
      <c r="S659" s="90"/>
      <c r="T659" s="46"/>
      <c r="U659" s="210"/>
      <c r="V659" s="43"/>
      <c r="W659" s="186">
        <f>IFERROR(U659*INDEX(Preisstufen[Netto],MATCH(EA_Tabelle!T659,Preisstufen[Preisstufe],0)),0)</f>
        <v>0</v>
      </c>
      <c r="X659" s="186">
        <f t="shared" si="160"/>
        <v>0</v>
      </c>
      <c r="Y659" s="47"/>
      <c r="Z659" s="211"/>
      <c r="AA659" s="212"/>
      <c r="AB659" s="193">
        <f t="shared" si="152"/>
        <v>0</v>
      </c>
      <c r="AC659" s="211">
        <f t="shared" si="153"/>
        <v>0</v>
      </c>
      <c r="AD659" s="88">
        <v>0.19</v>
      </c>
      <c r="AE659" s="195">
        <f t="shared" si="156"/>
        <v>0</v>
      </c>
      <c r="AF659" s="211">
        <f t="shared" si="157"/>
        <v>0</v>
      </c>
      <c r="AG659" s="50"/>
      <c r="AH659" s="43"/>
      <c r="AI659" s="46"/>
      <c r="AJ659" s="43"/>
      <c r="AK659" s="43"/>
      <c r="AL659" s="46"/>
      <c r="AM659" s="47"/>
      <c r="AN659" s="76">
        <f t="shared" si="154"/>
        <v>0</v>
      </c>
      <c r="AO659" s="76">
        <f t="shared" si="158"/>
        <v>0</v>
      </c>
      <c r="AP659" s="214"/>
      <c r="AQ659" s="76">
        <f t="shared" si="155"/>
        <v>0</v>
      </c>
      <c r="AR659" s="91">
        <f t="shared" si="159"/>
        <v>0</v>
      </c>
      <c r="AS659" s="184">
        <f>IF(EA_Tabelle!$AI659="Ja",EA_Tabelle!$AM659,IF(EA_Tabelle!$Y659&lt;&gt;"",EA_Tabelle!$Y659,EA_Tabelle!$U659))</f>
        <v>0</v>
      </c>
      <c r="AT659" s="76">
        <f>IF(EA_Tabelle!$AI659="Ja",EA_Tabelle!$AN659,IF(EA_Tabelle!$AC659&lt;&gt;0,EA_Tabelle!$AC659,EA_Tabelle!$W659))</f>
        <v>0</v>
      </c>
      <c r="AU659" s="91">
        <f>IF(EA_Tabelle!$AI659="Ja",EA_Tabelle!$AO659,IF(EA_Tabelle!$AF659&lt;&gt;0,EA_Tabelle!$AF659,EA_Tabelle!$X659))</f>
        <v>0</v>
      </c>
    </row>
    <row r="660" spans="1:47" s="81" customFormat="1" ht="25" customHeight="1" x14ac:dyDescent="0.3">
      <c r="A660" s="89" t="str">
        <f t="shared" si="145"/>
        <v>0_640</v>
      </c>
      <c r="B660" s="78">
        <f t="shared" si="146"/>
        <v>0</v>
      </c>
      <c r="C660" s="78">
        <f>IF(EA_Tabelle!$B324="","",COUNTIF($B$20:B659,EA_Tabelle!$B324)+1)</f>
        <v>640</v>
      </c>
      <c r="D660" s="77">
        <f t="shared" si="147"/>
        <v>0</v>
      </c>
      <c r="E660" s="77" t="e">
        <f>INDEX(Lieferanten[L_ID],MATCH(EA_Tabelle!$M660,Lieferanten[Lieferantenbezeichnung],0))</f>
        <v>#N/A</v>
      </c>
      <c r="F660" s="79">
        <f t="shared" si="148"/>
        <v>0</v>
      </c>
      <c r="G660" s="79" t="str">
        <f>IF(EA_Tabelle!$L660="","",(INDEX(BT[Ressort],MATCH(EA_Tabelle!$L660,BT[Bedarfsträger],0))))</f>
        <v/>
      </c>
      <c r="H660" s="80" t="str">
        <f>IF(EA_Tabelle!$L660="","",(INDEX(BT[BT_ID],MATCH(EA_Tabelle!$L660,BT[Bedarfsträger],0))))</f>
        <v/>
      </c>
      <c r="I660" s="82">
        <f t="shared" si="149"/>
        <v>0</v>
      </c>
      <c r="J660" s="82">
        <f t="shared" si="150"/>
        <v>0</v>
      </c>
      <c r="K660" s="83">
        <f t="shared" si="151"/>
        <v>0</v>
      </c>
      <c r="L660" s="44"/>
      <c r="M660" s="46"/>
      <c r="N660" s="208"/>
      <c r="O660" s="44"/>
      <c r="P660" s="43"/>
      <c r="Q660" s="206"/>
      <c r="R660" s="44"/>
      <c r="S660" s="90"/>
      <c r="T660" s="46"/>
      <c r="U660" s="210"/>
      <c r="V660" s="43"/>
      <c r="W660" s="186">
        <f>IFERROR(U660*INDEX(Preisstufen[Netto],MATCH(EA_Tabelle!T660,Preisstufen[Preisstufe],0)),0)</f>
        <v>0</v>
      </c>
      <c r="X660" s="186">
        <f t="shared" si="160"/>
        <v>0</v>
      </c>
      <c r="Y660" s="47"/>
      <c r="Z660" s="211"/>
      <c r="AA660" s="212"/>
      <c r="AB660" s="193">
        <f t="shared" si="152"/>
        <v>0</v>
      </c>
      <c r="AC660" s="211">
        <f t="shared" si="153"/>
        <v>0</v>
      </c>
      <c r="AD660" s="88">
        <v>0.19</v>
      </c>
      <c r="AE660" s="195">
        <f t="shared" si="156"/>
        <v>0</v>
      </c>
      <c r="AF660" s="211">
        <f t="shared" si="157"/>
        <v>0</v>
      </c>
      <c r="AG660" s="50"/>
      <c r="AH660" s="43"/>
      <c r="AI660" s="46"/>
      <c r="AJ660" s="43"/>
      <c r="AK660" s="43"/>
      <c r="AL660" s="46"/>
      <c r="AM660" s="47"/>
      <c r="AN660" s="76">
        <f t="shared" si="154"/>
        <v>0</v>
      </c>
      <c r="AO660" s="76">
        <f t="shared" si="158"/>
        <v>0</v>
      </c>
      <c r="AP660" s="214"/>
      <c r="AQ660" s="76">
        <f t="shared" si="155"/>
        <v>0</v>
      </c>
      <c r="AR660" s="91">
        <f t="shared" si="159"/>
        <v>0</v>
      </c>
      <c r="AS660" s="184">
        <f>IF(EA_Tabelle!$AI660="Ja",EA_Tabelle!$AM660,IF(EA_Tabelle!$Y660&lt;&gt;"",EA_Tabelle!$Y660,EA_Tabelle!$U660))</f>
        <v>0</v>
      </c>
      <c r="AT660" s="76">
        <f>IF(EA_Tabelle!$AI660="Ja",EA_Tabelle!$AN660,IF(EA_Tabelle!$AC660&lt;&gt;0,EA_Tabelle!$AC660,EA_Tabelle!$W660))</f>
        <v>0</v>
      </c>
      <c r="AU660" s="91">
        <f>IF(EA_Tabelle!$AI660="Ja",EA_Tabelle!$AO660,IF(EA_Tabelle!$AF660&lt;&gt;0,EA_Tabelle!$AF660,EA_Tabelle!$X660))</f>
        <v>0</v>
      </c>
    </row>
    <row r="661" spans="1:47" s="81" customFormat="1" ht="25" customHeight="1" x14ac:dyDescent="0.3">
      <c r="A661" s="89" t="str">
        <f t="shared" ref="A661:A724" si="161">IF(B661="","",B661&amp;"_"&amp;C661)</f>
        <v>0_641</v>
      </c>
      <c r="B661" s="78">
        <f t="shared" ref="B661:B724" si="162">$S$8</f>
        <v>0</v>
      </c>
      <c r="C661" s="78">
        <f>IF(EA_Tabelle!$B582="","",COUNTIF($B$20:B660,EA_Tabelle!$B582)+1)</f>
        <v>641</v>
      </c>
      <c r="D661" s="77">
        <f t="shared" ref="D661:D724" si="163">$S$6</f>
        <v>0</v>
      </c>
      <c r="E661" s="77" t="e">
        <f>INDEX(Lieferanten[L_ID],MATCH(EA_Tabelle!$M661,Lieferanten[Lieferantenbezeichnung],0))</f>
        <v>#N/A</v>
      </c>
      <c r="F661" s="79">
        <f t="shared" ref="F661:F724" si="164">$N$6</f>
        <v>0</v>
      </c>
      <c r="G661" s="79" t="str">
        <f>IF(EA_Tabelle!$L661="","",(INDEX(BT[Ressort],MATCH(EA_Tabelle!$L661,BT[Bedarfsträger],0))))</f>
        <v/>
      </c>
      <c r="H661" s="80" t="str">
        <f>IF(EA_Tabelle!$L661="","",(INDEX(BT[BT_ID],MATCH(EA_Tabelle!$L661,BT[Bedarfsträger],0))))</f>
        <v/>
      </c>
      <c r="I661" s="82">
        <f t="shared" ref="I661:I724" si="165">$N$10</f>
        <v>0</v>
      </c>
      <c r="J661" s="82">
        <f t="shared" ref="J661:J724" si="166">$P$10</f>
        <v>0</v>
      </c>
      <c r="K661" s="83">
        <f t="shared" ref="K661:K724" si="167">$S$10</f>
        <v>0</v>
      </c>
      <c r="L661" s="44"/>
      <c r="M661" s="46"/>
      <c r="N661" s="208"/>
      <c r="O661" s="44"/>
      <c r="P661" s="43"/>
      <c r="Q661" s="206"/>
      <c r="R661" s="44"/>
      <c r="S661" s="90"/>
      <c r="T661" s="46"/>
      <c r="U661" s="210"/>
      <c r="V661" s="43"/>
      <c r="W661" s="186">
        <f>IFERROR(U661*INDEX(Preisstufen[Netto],MATCH(EA_Tabelle!T661,Preisstufen[Preisstufe],0)),0)</f>
        <v>0</v>
      </c>
      <c r="X661" s="186">
        <f t="shared" si="160"/>
        <v>0</v>
      </c>
      <c r="Y661" s="47"/>
      <c r="Z661" s="211"/>
      <c r="AA661" s="212"/>
      <c r="AB661" s="193">
        <f t="shared" ref="AB661:AB724" si="168">IFERROR(IF(Vertragstyp="Beratervertrag", W661/U661,Z661*(1-AA661)),0)</f>
        <v>0</v>
      </c>
      <c r="AC661" s="211">
        <f t="shared" ref="AC661:AC724" si="169">IF(Vertragstyp="Beratervertrag", W661,Y661*AB661)</f>
        <v>0</v>
      </c>
      <c r="AD661" s="88">
        <v>0.19</v>
      </c>
      <c r="AE661" s="195">
        <f t="shared" si="156"/>
        <v>0</v>
      </c>
      <c r="AF661" s="211">
        <f t="shared" si="157"/>
        <v>0</v>
      </c>
      <c r="AG661" s="50"/>
      <c r="AH661" s="43"/>
      <c r="AI661" s="46"/>
      <c r="AJ661" s="43"/>
      <c r="AK661" s="43"/>
      <c r="AL661" s="46"/>
      <c r="AM661" s="47"/>
      <c r="AN661" s="76">
        <f t="shared" ref="AN661:AN724" si="170">AM661*AB661</f>
        <v>0</v>
      </c>
      <c r="AO661" s="76">
        <f t="shared" si="158"/>
        <v>0</v>
      </c>
      <c r="AP661" s="214"/>
      <c r="AQ661" s="76">
        <f t="shared" ref="AQ661:AQ724" si="171">AN661*(1-AP661)</f>
        <v>0</v>
      </c>
      <c r="AR661" s="91">
        <f t="shared" si="159"/>
        <v>0</v>
      </c>
      <c r="AS661" s="184">
        <f>IF(EA_Tabelle!$AI661="Ja",EA_Tabelle!$AM661,IF(EA_Tabelle!$Y661&lt;&gt;"",EA_Tabelle!$Y661,EA_Tabelle!$U661))</f>
        <v>0</v>
      </c>
      <c r="AT661" s="76">
        <f>IF(EA_Tabelle!$AI661="Ja",EA_Tabelle!$AN661,IF(EA_Tabelle!$AC661&lt;&gt;0,EA_Tabelle!$AC661,EA_Tabelle!$W661))</f>
        <v>0</v>
      </c>
      <c r="AU661" s="91">
        <f>IF(EA_Tabelle!$AI661="Ja",EA_Tabelle!$AO661,IF(EA_Tabelle!$AF661&lt;&gt;0,EA_Tabelle!$AF661,EA_Tabelle!$X661))</f>
        <v>0</v>
      </c>
    </row>
    <row r="662" spans="1:47" s="81" customFormat="1" ht="25" customHeight="1" x14ac:dyDescent="0.3">
      <c r="A662" s="89" t="str">
        <f t="shared" si="161"/>
        <v>0_642</v>
      </c>
      <c r="B662" s="78">
        <f t="shared" si="162"/>
        <v>0</v>
      </c>
      <c r="C662" s="78">
        <f>IF(EA_Tabelle!$B280="","",COUNTIF($B$20:B661,EA_Tabelle!$B280)+1)</f>
        <v>642</v>
      </c>
      <c r="D662" s="77">
        <f t="shared" si="163"/>
        <v>0</v>
      </c>
      <c r="E662" s="77" t="e">
        <f>INDEX(Lieferanten[L_ID],MATCH(EA_Tabelle!$M662,Lieferanten[Lieferantenbezeichnung],0))</f>
        <v>#N/A</v>
      </c>
      <c r="F662" s="79">
        <f t="shared" si="164"/>
        <v>0</v>
      </c>
      <c r="G662" s="79" t="str">
        <f>IF(EA_Tabelle!$L662="","",(INDEX(BT[Ressort],MATCH(EA_Tabelle!$L662,BT[Bedarfsträger],0))))</f>
        <v/>
      </c>
      <c r="H662" s="80" t="str">
        <f>IF(EA_Tabelle!$L662="","",(INDEX(BT[BT_ID],MATCH(EA_Tabelle!$L662,BT[Bedarfsträger],0))))</f>
        <v/>
      </c>
      <c r="I662" s="82">
        <f t="shared" si="165"/>
        <v>0</v>
      </c>
      <c r="J662" s="82">
        <f t="shared" si="166"/>
        <v>0</v>
      </c>
      <c r="K662" s="83">
        <f t="shared" si="167"/>
        <v>0</v>
      </c>
      <c r="L662" s="44"/>
      <c r="M662" s="46"/>
      <c r="N662" s="208"/>
      <c r="O662" s="44"/>
      <c r="P662" s="43"/>
      <c r="Q662" s="206"/>
      <c r="R662" s="44"/>
      <c r="S662" s="90"/>
      <c r="T662" s="46"/>
      <c r="U662" s="210"/>
      <c r="V662" s="43"/>
      <c r="W662" s="186">
        <f>IFERROR(U662*INDEX(Preisstufen[Netto],MATCH(EA_Tabelle!T662,Preisstufen[Preisstufe],0)),0)</f>
        <v>0</v>
      </c>
      <c r="X662" s="186">
        <f t="shared" si="160"/>
        <v>0</v>
      </c>
      <c r="Y662" s="47"/>
      <c r="Z662" s="211"/>
      <c r="AA662" s="212"/>
      <c r="AB662" s="193">
        <f t="shared" si="168"/>
        <v>0</v>
      </c>
      <c r="AC662" s="211">
        <f t="shared" si="169"/>
        <v>0</v>
      </c>
      <c r="AD662" s="88">
        <v>0.19</v>
      </c>
      <c r="AE662" s="195">
        <f t="shared" ref="AE662:AE725" si="172">AB662*(1+AD662)</f>
        <v>0</v>
      </c>
      <c r="AF662" s="211">
        <f t="shared" ref="AF662:AF725" si="173">AC662*(1+AD662)</f>
        <v>0</v>
      </c>
      <c r="AG662" s="50"/>
      <c r="AH662" s="43"/>
      <c r="AI662" s="46"/>
      <c r="AJ662" s="43"/>
      <c r="AK662" s="43"/>
      <c r="AL662" s="46"/>
      <c r="AM662" s="47"/>
      <c r="AN662" s="76">
        <f t="shared" si="170"/>
        <v>0</v>
      </c>
      <c r="AO662" s="76">
        <f t="shared" ref="AO662:AO725" si="174">AN662*(1+AD662)</f>
        <v>0</v>
      </c>
      <c r="AP662" s="214"/>
      <c r="AQ662" s="76">
        <f t="shared" si="171"/>
        <v>0</v>
      </c>
      <c r="AR662" s="91">
        <f t="shared" ref="AR662:AR725" si="175">AQ662*(1+AD662)</f>
        <v>0</v>
      </c>
      <c r="AS662" s="184">
        <f>IF(EA_Tabelle!$AI662="Ja",EA_Tabelle!$AM662,IF(EA_Tabelle!$Y662&lt;&gt;"",EA_Tabelle!$Y662,EA_Tabelle!$U662))</f>
        <v>0</v>
      </c>
      <c r="AT662" s="76">
        <f>IF(EA_Tabelle!$AI662="Ja",EA_Tabelle!$AN662,IF(EA_Tabelle!$AC662&lt;&gt;0,EA_Tabelle!$AC662,EA_Tabelle!$W662))</f>
        <v>0</v>
      </c>
      <c r="AU662" s="91">
        <f>IF(EA_Tabelle!$AI662="Ja",EA_Tabelle!$AO662,IF(EA_Tabelle!$AF662&lt;&gt;0,EA_Tabelle!$AF662,EA_Tabelle!$X662))</f>
        <v>0</v>
      </c>
    </row>
    <row r="663" spans="1:47" s="81" customFormat="1" ht="25" customHeight="1" x14ac:dyDescent="0.3">
      <c r="A663" s="89" t="str">
        <f t="shared" si="161"/>
        <v>0_643</v>
      </c>
      <c r="B663" s="78">
        <f t="shared" si="162"/>
        <v>0</v>
      </c>
      <c r="C663" s="78">
        <f>IF(EA_Tabelle!$B465="","",COUNTIF($B$20:B662,EA_Tabelle!$B465)+1)</f>
        <v>643</v>
      </c>
      <c r="D663" s="77">
        <f t="shared" si="163"/>
        <v>0</v>
      </c>
      <c r="E663" s="77" t="e">
        <f>INDEX(Lieferanten[L_ID],MATCH(EA_Tabelle!$M663,Lieferanten[Lieferantenbezeichnung],0))</f>
        <v>#N/A</v>
      </c>
      <c r="F663" s="79">
        <f t="shared" si="164"/>
        <v>0</v>
      </c>
      <c r="G663" s="79" t="str">
        <f>IF(EA_Tabelle!$L663="","",(INDEX(BT[Ressort],MATCH(EA_Tabelle!$L663,BT[Bedarfsträger],0))))</f>
        <v/>
      </c>
      <c r="H663" s="80" t="str">
        <f>IF(EA_Tabelle!$L663="","",(INDEX(BT[BT_ID],MATCH(EA_Tabelle!$L663,BT[Bedarfsträger],0))))</f>
        <v/>
      </c>
      <c r="I663" s="82">
        <f t="shared" si="165"/>
        <v>0</v>
      </c>
      <c r="J663" s="82">
        <f t="shared" si="166"/>
        <v>0</v>
      </c>
      <c r="K663" s="83">
        <f t="shared" si="167"/>
        <v>0</v>
      </c>
      <c r="L663" s="44"/>
      <c r="M663" s="46"/>
      <c r="N663" s="208"/>
      <c r="O663" s="44"/>
      <c r="P663" s="43"/>
      <c r="Q663" s="206"/>
      <c r="R663" s="44"/>
      <c r="S663" s="90"/>
      <c r="T663" s="46"/>
      <c r="U663" s="210"/>
      <c r="V663" s="43"/>
      <c r="W663" s="186">
        <f>IFERROR(U663*INDEX(Preisstufen[Netto],MATCH(EA_Tabelle!T663,Preisstufen[Preisstufe],0)),0)</f>
        <v>0</v>
      </c>
      <c r="X663" s="186">
        <f t="shared" si="160"/>
        <v>0</v>
      </c>
      <c r="Y663" s="47"/>
      <c r="Z663" s="211"/>
      <c r="AA663" s="212"/>
      <c r="AB663" s="193">
        <f t="shared" si="168"/>
        <v>0</v>
      </c>
      <c r="AC663" s="211">
        <f t="shared" si="169"/>
        <v>0</v>
      </c>
      <c r="AD663" s="88">
        <v>0.19</v>
      </c>
      <c r="AE663" s="195">
        <f t="shared" si="172"/>
        <v>0</v>
      </c>
      <c r="AF663" s="211">
        <f t="shared" si="173"/>
        <v>0</v>
      </c>
      <c r="AG663" s="50"/>
      <c r="AH663" s="43"/>
      <c r="AI663" s="46"/>
      <c r="AJ663" s="43"/>
      <c r="AK663" s="43"/>
      <c r="AL663" s="46"/>
      <c r="AM663" s="47"/>
      <c r="AN663" s="76">
        <f t="shared" si="170"/>
        <v>0</v>
      </c>
      <c r="AO663" s="76">
        <f t="shared" si="174"/>
        <v>0</v>
      </c>
      <c r="AP663" s="214"/>
      <c r="AQ663" s="76">
        <f t="shared" si="171"/>
        <v>0</v>
      </c>
      <c r="AR663" s="91">
        <f t="shared" si="175"/>
        <v>0</v>
      </c>
      <c r="AS663" s="184">
        <f>IF(EA_Tabelle!$AI663="Ja",EA_Tabelle!$AM663,IF(EA_Tabelle!$Y663&lt;&gt;"",EA_Tabelle!$Y663,EA_Tabelle!$U663))</f>
        <v>0</v>
      </c>
      <c r="AT663" s="76">
        <f>IF(EA_Tabelle!$AI663="Ja",EA_Tabelle!$AN663,IF(EA_Tabelle!$AC663&lt;&gt;0,EA_Tabelle!$AC663,EA_Tabelle!$W663))</f>
        <v>0</v>
      </c>
      <c r="AU663" s="91">
        <f>IF(EA_Tabelle!$AI663="Ja",EA_Tabelle!$AO663,IF(EA_Tabelle!$AF663&lt;&gt;0,EA_Tabelle!$AF663,EA_Tabelle!$X663))</f>
        <v>0</v>
      </c>
    </row>
    <row r="664" spans="1:47" s="81" customFormat="1" ht="25" customHeight="1" x14ac:dyDescent="0.3">
      <c r="A664" s="89" t="str">
        <f t="shared" si="161"/>
        <v>0_644</v>
      </c>
      <c r="B664" s="78">
        <f t="shared" si="162"/>
        <v>0</v>
      </c>
      <c r="C664" s="78">
        <f>IF(EA_Tabelle!$B652="","",COUNTIF($B$20:B663,EA_Tabelle!$B652)+1)</f>
        <v>644</v>
      </c>
      <c r="D664" s="77">
        <f t="shared" si="163"/>
        <v>0</v>
      </c>
      <c r="E664" s="77" t="e">
        <f>INDEX(Lieferanten[L_ID],MATCH(EA_Tabelle!$M664,Lieferanten[Lieferantenbezeichnung],0))</f>
        <v>#N/A</v>
      </c>
      <c r="F664" s="79">
        <f t="shared" si="164"/>
        <v>0</v>
      </c>
      <c r="G664" s="79" t="str">
        <f>IF(EA_Tabelle!$L664="","",(INDEX(BT[Ressort],MATCH(EA_Tabelle!$L664,BT[Bedarfsträger],0))))</f>
        <v/>
      </c>
      <c r="H664" s="80" t="str">
        <f>IF(EA_Tabelle!$L664="","",(INDEX(BT[BT_ID],MATCH(EA_Tabelle!$L664,BT[Bedarfsträger],0))))</f>
        <v/>
      </c>
      <c r="I664" s="82">
        <f t="shared" si="165"/>
        <v>0</v>
      </c>
      <c r="J664" s="82">
        <f t="shared" si="166"/>
        <v>0</v>
      </c>
      <c r="K664" s="83">
        <f t="shared" si="167"/>
        <v>0</v>
      </c>
      <c r="L664" s="44"/>
      <c r="M664" s="46"/>
      <c r="N664" s="208"/>
      <c r="O664" s="44"/>
      <c r="P664" s="43"/>
      <c r="Q664" s="206"/>
      <c r="R664" s="44"/>
      <c r="S664" s="90"/>
      <c r="T664" s="46"/>
      <c r="U664" s="210"/>
      <c r="V664" s="43"/>
      <c r="W664" s="186">
        <f>IFERROR(U664*INDEX(Preisstufen[Netto],MATCH(EA_Tabelle!T664,Preisstufen[Preisstufe],0)),0)</f>
        <v>0</v>
      </c>
      <c r="X664" s="186">
        <f t="shared" si="160"/>
        <v>0</v>
      </c>
      <c r="Y664" s="47"/>
      <c r="Z664" s="211"/>
      <c r="AA664" s="212"/>
      <c r="AB664" s="193">
        <f t="shared" si="168"/>
        <v>0</v>
      </c>
      <c r="AC664" s="211">
        <f t="shared" si="169"/>
        <v>0</v>
      </c>
      <c r="AD664" s="88">
        <v>0.19</v>
      </c>
      <c r="AE664" s="195">
        <f t="shared" si="172"/>
        <v>0</v>
      </c>
      <c r="AF664" s="211">
        <f t="shared" si="173"/>
        <v>0</v>
      </c>
      <c r="AG664" s="50"/>
      <c r="AH664" s="43"/>
      <c r="AI664" s="46"/>
      <c r="AJ664" s="43"/>
      <c r="AK664" s="43"/>
      <c r="AL664" s="46"/>
      <c r="AM664" s="47"/>
      <c r="AN664" s="76">
        <f t="shared" si="170"/>
        <v>0</v>
      </c>
      <c r="AO664" s="76">
        <f t="shared" si="174"/>
        <v>0</v>
      </c>
      <c r="AP664" s="214"/>
      <c r="AQ664" s="76">
        <f t="shared" si="171"/>
        <v>0</v>
      </c>
      <c r="AR664" s="91">
        <f t="shared" si="175"/>
        <v>0</v>
      </c>
      <c r="AS664" s="184">
        <f>IF(EA_Tabelle!$AI664="Ja",EA_Tabelle!$AM664,IF(EA_Tabelle!$Y664&lt;&gt;"",EA_Tabelle!$Y664,EA_Tabelle!$U664))</f>
        <v>0</v>
      </c>
      <c r="AT664" s="76">
        <f>IF(EA_Tabelle!$AI664="Ja",EA_Tabelle!$AN664,IF(EA_Tabelle!$AC664&lt;&gt;0,EA_Tabelle!$AC664,EA_Tabelle!$W664))</f>
        <v>0</v>
      </c>
      <c r="AU664" s="91">
        <f>IF(EA_Tabelle!$AI664="Ja",EA_Tabelle!$AO664,IF(EA_Tabelle!$AF664&lt;&gt;0,EA_Tabelle!$AF664,EA_Tabelle!$X664))</f>
        <v>0</v>
      </c>
    </row>
    <row r="665" spans="1:47" s="81" customFormat="1" ht="25" customHeight="1" x14ac:dyDescent="0.3">
      <c r="A665" s="89" t="str">
        <f t="shared" si="161"/>
        <v>0_645</v>
      </c>
      <c r="B665" s="78">
        <f t="shared" si="162"/>
        <v>0</v>
      </c>
      <c r="C665" s="78">
        <f>IF(EA_Tabelle!$B586="","",COUNTIF($B$20:B664,EA_Tabelle!$B586)+1)</f>
        <v>645</v>
      </c>
      <c r="D665" s="77">
        <f t="shared" si="163"/>
        <v>0</v>
      </c>
      <c r="E665" s="77" t="e">
        <f>INDEX(Lieferanten[L_ID],MATCH(EA_Tabelle!$M665,Lieferanten[Lieferantenbezeichnung],0))</f>
        <v>#N/A</v>
      </c>
      <c r="F665" s="79">
        <f t="shared" si="164"/>
        <v>0</v>
      </c>
      <c r="G665" s="79" t="str">
        <f>IF(EA_Tabelle!$L665="","",(INDEX(BT[Ressort],MATCH(EA_Tabelle!$L665,BT[Bedarfsträger],0))))</f>
        <v/>
      </c>
      <c r="H665" s="80" t="str">
        <f>IF(EA_Tabelle!$L665="","",(INDEX(BT[BT_ID],MATCH(EA_Tabelle!$L665,BT[Bedarfsträger],0))))</f>
        <v/>
      </c>
      <c r="I665" s="82">
        <f t="shared" si="165"/>
        <v>0</v>
      </c>
      <c r="J665" s="82">
        <f t="shared" si="166"/>
        <v>0</v>
      </c>
      <c r="K665" s="83">
        <f t="shared" si="167"/>
        <v>0</v>
      </c>
      <c r="L665" s="44"/>
      <c r="M665" s="46"/>
      <c r="N665" s="208"/>
      <c r="O665" s="44"/>
      <c r="P665" s="43"/>
      <c r="Q665" s="206"/>
      <c r="R665" s="44"/>
      <c r="S665" s="90"/>
      <c r="T665" s="46"/>
      <c r="U665" s="210"/>
      <c r="V665" s="43"/>
      <c r="W665" s="186">
        <f>IFERROR(U665*INDEX(Preisstufen[Netto],MATCH(EA_Tabelle!T665,Preisstufen[Preisstufe],0)),0)</f>
        <v>0</v>
      </c>
      <c r="X665" s="186">
        <f t="shared" si="160"/>
        <v>0</v>
      </c>
      <c r="Y665" s="47"/>
      <c r="Z665" s="211"/>
      <c r="AA665" s="212"/>
      <c r="AB665" s="193">
        <f t="shared" si="168"/>
        <v>0</v>
      </c>
      <c r="AC665" s="211">
        <f t="shared" si="169"/>
        <v>0</v>
      </c>
      <c r="AD665" s="88">
        <v>0.19</v>
      </c>
      <c r="AE665" s="195">
        <f t="shared" si="172"/>
        <v>0</v>
      </c>
      <c r="AF665" s="211">
        <f t="shared" si="173"/>
        <v>0</v>
      </c>
      <c r="AG665" s="50"/>
      <c r="AH665" s="43"/>
      <c r="AI665" s="46"/>
      <c r="AJ665" s="43"/>
      <c r="AK665" s="43"/>
      <c r="AL665" s="46"/>
      <c r="AM665" s="47"/>
      <c r="AN665" s="76">
        <f t="shared" si="170"/>
        <v>0</v>
      </c>
      <c r="AO665" s="76">
        <f t="shared" si="174"/>
        <v>0</v>
      </c>
      <c r="AP665" s="214"/>
      <c r="AQ665" s="76">
        <f t="shared" si="171"/>
        <v>0</v>
      </c>
      <c r="AR665" s="91">
        <f t="shared" si="175"/>
        <v>0</v>
      </c>
      <c r="AS665" s="184">
        <f>IF(EA_Tabelle!$AI665="Ja",EA_Tabelle!$AM665,IF(EA_Tabelle!$Y665&lt;&gt;"",EA_Tabelle!$Y665,EA_Tabelle!$U665))</f>
        <v>0</v>
      </c>
      <c r="AT665" s="76">
        <f>IF(EA_Tabelle!$AI665="Ja",EA_Tabelle!$AN665,IF(EA_Tabelle!$AC665&lt;&gt;0,EA_Tabelle!$AC665,EA_Tabelle!$W665))</f>
        <v>0</v>
      </c>
      <c r="AU665" s="91">
        <f>IF(EA_Tabelle!$AI665="Ja",EA_Tabelle!$AO665,IF(EA_Tabelle!$AF665&lt;&gt;0,EA_Tabelle!$AF665,EA_Tabelle!$X665))</f>
        <v>0</v>
      </c>
    </row>
    <row r="666" spans="1:47" s="81" customFormat="1" ht="25" customHeight="1" x14ac:dyDescent="0.3">
      <c r="A666" s="89" t="str">
        <f t="shared" si="161"/>
        <v>0_646</v>
      </c>
      <c r="B666" s="78">
        <f t="shared" si="162"/>
        <v>0</v>
      </c>
      <c r="C666" s="78">
        <f>IF(EA_Tabelle!$B372="","",COUNTIF($B$20:B665,EA_Tabelle!$B372)+1)</f>
        <v>646</v>
      </c>
      <c r="D666" s="77">
        <f t="shared" si="163"/>
        <v>0</v>
      </c>
      <c r="E666" s="77" t="e">
        <f>INDEX(Lieferanten[L_ID],MATCH(EA_Tabelle!$M666,Lieferanten[Lieferantenbezeichnung],0))</f>
        <v>#N/A</v>
      </c>
      <c r="F666" s="79">
        <f t="shared" si="164"/>
        <v>0</v>
      </c>
      <c r="G666" s="79" t="str">
        <f>IF(EA_Tabelle!$L666="","",(INDEX(BT[Ressort],MATCH(EA_Tabelle!$L666,BT[Bedarfsträger],0))))</f>
        <v/>
      </c>
      <c r="H666" s="80" t="str">
        <f>IF(EA_Tabelle!$L666="","",(INDEX(BT[BT_ID],MATCH(EA_Tabelle!$L666,BT[Bedarfsträger],0))))</f>
        <v/>
      </c>
      <c r="I666" s="82">
        <f t="shared" si="165"/>
        <v>0</v>
      </c>
      <c r="J666" s="82">
        <f t="shared" si="166"/>
        <v>0</v>
      </c>
      <c r="K666" s="83">
        <f t="shared" si="167"/>
        <v>0</v>
      </c>
      <c r="L666" s="44"/>
      <c r="M666" s="46"/>
      <c r="N666" s="208"/>
      <c r="O666" s="44"/>
      <c r="P666" s="43"/>
      <c r="Q666" s="206"/>
      <c r="R666" s="44"/>
      <c r="S666" s="90"/>
      <c r="T666" s="46"/>
      <c r="U666" s="210"/>
      <c r="V666" s="43"/>
      <c r="W666" s="186">
        <f>IFERROR(U666*INDEX(Preisstufen[Netto],MATCH(EA_Tabelle!T666,Preisstufen[Preisstufe],0)),0)</f>
        <v>0</v>
      </c>
      <c r="X666" s="186">
        <f t="shared" si="160"/>
        <v>0</v>
      </c>
      <c r="Y666" s="47"/>
      <c r="Z666" s="211"/>
      <c r="AA666" s="212"/>
      <c r="AB666" s="193">
        <f t="shared" si="168"/>
        <v>0</v>
      </c>
      <c r="AC666" s="211">
        <f t="shared" si="169"/>
        <v>0</v>
      </c>
      <c r="AD666" s="88">
        <v>0.19</v>
      </c>
      <c r="AE666" s="195">
        <f t="shared" si="172"/>
        <v>0</v>
      </c>
      <c r="AF666" s="211">
        <f t="shared" si="173"/>
        <v>0</v>
      </c>
      <c r="AG666" s="50"/>
      <c r="AH666" s="43"/>
      <c r="AI666" s="46"/>
      <c r="AJ666" s="43"/>
      <c r="AK666" s="43"/>
      <c r="AL666" s="46"/>
      <c r="AM666" s="47"/>
      <c r="AN666" s="76">
        <f t="shared" si="170"/>
        <v>0</v>
      </c>
      <c r="AO666" s="76">
        <f t="shared" si="174"/>
        <v>0</v>
      </c>
      <c r="AP666" s="214"/>
      <c r="AQ666" s="76">
        <f t="shared" si="171"/>
        <v>0</v>
      </c>
      <c r="AR666" s="91">
        <f t="shared" si="175"/>
        <v>0</v>
      </c>
      <c r="AS666" s="184">
        <f>IF(EA_Tabelle!$AI666="Ja",EA_Tabelle!$AM666,IF(EA_Tabelle!$Y666&lt;&gt;"",EA_Tabelle!$Y666,EA_Tabelle!$U666))</f>
        <v>0</v>
      </c>
      <c r="AT666" s="76">
        <f>IF(EA_Tabelle!$AI666="Ja",EA_Tabelle!$AN666,IF(EA_Tabelle!$AC666&lt;&gt;0,EA_Tabelle!$AC666,EA_Tabelle!$W666))</f>
        <v>0</v>
      </c>
      <c r="AU666" s="91">
        <f>IF(EA_Tabelle!$AI666="Ja",EA_Tabelle!$AO666,IF(EA_Tabelle!$AF666&lt;&gt;0,EA_Tabelle!$AF666,EA_Tabelle!$X666))</f>
        <v>0</v>
      </c>
    </row>
    <row r="667" spans="1:47" s="81" customFormat="1" ht="25" customHeight="1" x14ac:dyDescent="0.3">
      <c r="A667" s="89" t="str">
        <f t="shared" si="161"/>
        <v>0_647</v>
      </c>
      <c r="B667" s="78">
        <f t="shared" si="162"/>
        <v>0</v>
      </c>
      <c r="C667" s="78">
        <f>IF(EA_Tabelle!$B593="","",COUNTIF($B$20:B666,EA_Tabelle!$B593)+1)</f>
        <v>647</v>
      </c>
      <c r="D667" s="77">
        <f t="shared" si="163"/>
        <v>0</v>
      </c>
      <c r="E667" s="77" t="e">
        <f>INDEX(Lieferanten[L_ID],MATCH(EA_Tabelle!$M667,Lieferanten[Lieferantenbezeichnung],0))</f>
        <v>#N/A</v>
      </c>
      <c r="F667" s="79">
        <f t="shared" si="164"/>
        <v>0</v>
      </c>
      <c r="G667" s="79" t="str">
        <f>IF(EA_Tabelle!$L667="","",(INDEX(BT[Ressort],MATCH(EA_Tabelle!$L667,BT[Bedarfsträger],0))))</f>
        <v/>
      </c>
      <c r="H667" s="80" t="str">
        <f>IF(EA_Tabelle!$L667="","",(INDEX(BT[BT_ID],MATCH(EA_Tabelle!$L667,BT[Bedarfsträger],0))))</f>
        <v/>
      </c>
      <c r="I667" s="82">
        <f t="shared" si="165"/>
        <v>0</v>
      </c>
      <c r="J667" s="82">
        <f t="shared" si="166"/>
        <v>0</v>
      </c>
      <c r="K667" s="83">
        <f t="shared" si="167"/>
        <v>0</v>
      </c>
      <c r="L667" s="44"/>
      <c r="M667" s="46"/>
      <c r="N667" s="208"/>
      <c r="O667" s="44"/>
      <c r="P667" s="43"/>
      <c r="Q667" s="206"/>
      <c r="R667" s="44"/>
      <c r="S667" s="90"/>
      <c r="T667" s="46"/>
      <c r="U667" s="210"/>
      <c r="V667" s="43"/>
      <c r="W667" s="186">
        <f>IFERROR(U667*INDEX(Preisstufen[Netto],MATCH(EA_Tabelle!T667,Preisstufen[Preisstufe],0)),0)</f>
        <v>0</v>
      </c>
      <c r="X667" s="186">
        <f t="shared" si="160"/>
        <v>0</v>
      </c>
      <c r="Y667" s="47"/>
      <c r="Z667" s="211"/>
      <c r="AA667" s="212"/>
      <c r="AB667" s="193">
        <f t="shared" si="168"/>
        <v>0</v>
      </c>
      <c r="AC667" s="211">
        <f t="shared" si="169"/>
        <v>0</v>
      </c>
      <c r="AD667" s="88">
        <v>0.19</v>
      </c>
      <c r="AE667" s="195">
        <f t="shared" si="172"/>
        <v>0</v>
      </c>
      <c r="AF667" s="211">
        <f t="shared" si="173"/>
        <v>0</v>
      </c>
      <c r="AG667" s="50"/>
      <c r="AH667" s="43"/>
      <c r="AI667" s="46"/>
      <c r="AJ667" s="43"/>
      <c r="AK667" s="43"/>
      <c r="AL667" s="46"/>
      <c r="AM667" s="47"/>
      <c r="AN667" s="76">
        <f t="shared" si="170"/>
        <v>0</v>
      </c>
      <c r="AO667" s="76">
        <f t="shared" si="174"/>
        <v>0</v>
      </c>
      <c r="AP667" s="214"/>
      <c r="AQ667" s="76">
        <f t="shared" si="171"/>
        <v>0</v>
      </c>
      <c r="AR667" s="91">
        <f t="shared" si="175"/>
        <v>0</v>
      </c>
      <c r="AS667" s="184">
        <f>IF(EA_Tabelle!$AI667="Ja",EA_Tabelle!$AM667,IF(EA_Tabelle!$Y667&lt;&gt;"",EA_Tabelle!$Y667,EA_Tabelle!$U667))</f>
        <v>0</v>
      </c>
      <c r="AT667" s="76">
        <f>IF(EA_Tabelle!$AI667="Ja",EA_Tabelle!$AN667,IF(EA_Tabelle!$AC667&lt;&gt;0,EA_Tabelle!$AC667,EA_Tabelle!$W667))</f>
        <v>0</v>
      </c>
      <c r="AU667" s="91">
        <f>IF(EA_Tabelle!$AI667="Ja",EA_Tabelle!$AO667,IF(EA_Tabelle!$AF667&lt;&gt;0,EA_Tabelle!$AF667,EA_Tabelle!$X667))</f>
        <v>0</v>
      </c>
    </row>
    <row r="668" spans="1:47" s="81" customFormat="1" ht="25" customHeight="1" x14ac:dyDescent="0.3">
      <c r="A668" s="89" t="str">
        <f t="shared" si="161"/>
        <v>0_648</v>
      </c>
      <c r="B668" s="78">
        <f t="shared" si="162"/>
        <v>0</v>
      </c>
      <c r="C668" s="78">
        <f>IF(EA_Tabelle!$B667="","",COUNTIF($B$20:B667,EA_Tabelle!$B667)+1)</f>
        <v>648</v>
      </c>
      <c r="D668" s="77">
        <f t="shared" si="163"/>
        <v>0</v>
      </c>
      <c r="E668" s="77" t="e">
        <f>INDEX(Lieferanten[L_ID],MATCH(EA_Tabelle!$M668,Lieferanten[Lieferantenbezeichnung],0))</f>
        <v>#N/A</v>
      </c>
      <c r="F668" s="79">
        <f t="shared" si="164"/>
        <v>0</v>
      </c>
      <c r="G668" s="79" t="str">
        <f>IF(EA_Tabelle!$L668="","",(INDEX(BT[Ressort],MATCH(EA_Tabelle!$L668,BT[Bedarfsträger],0))))</f>
        <v/>
      </c>
      <c r="H668" s="80" t="str">
        <f>IF(EA_Tabelle!$L668="","",(INDEX(BT[BT_ID],MATCH(EA_Tabelle!$L668,BT[Bedarfsträger],0))))</f>
        <v/>
      </c>
      <c r="I668" s="82">
        <f t="shared" si="165"/>
        <v>0</v>
      </c>
      <c r="J668" s="82">
        <f t="shared" si="166"/>
        <v>0</v>
      </c>
      <c r="K668" s="83">
        <f t="shared" si="167"/>
        <v>0</v>
      </c>
      <c r="L668" s="44"/>
      <c r="M668" s="46"/>
      <c r="N668" s="208"/>
      <c r="O668" s="44"/>
      <c r="P668" s="43"/>
      <c r="Q668" s="206"/>
      <c r="R668" s="44"/>
      <c r="S668" s="90"/>
      <c r="T668" s="46"/>
      <c r="U668" s="210"/>
      <c r="V668" s="43"/>
      <c r="W668" s="186">
        <f>IFERROR(U668*INDEX(Preisstufen[Netto],MATCH(EA_Tabelle!T668,Preisstufen[Preisstufe],0)),0)</f>
        <v>0</v>
      </c>
      <c r="X668" s="186">
        <f t="shared" si="160"/>
        <v>0</v>
      </c>
      <c r="Y668" s="47"/>
      <c r="Z668" s="211"/>
      <c r="AA668" s="212"/>
      <c r="AB668" s="193">
        <f t="shared" si="168"/>
        <v>0</v>
      </c>
      <c r="AC668" s="211">
        <f t="shared" si="169"/>
        <v>0</v>
      </c>
      <c r="AD668" s="88">
        <v>0.19</v>
      </c>
      <c r="AE668" s="195">
        <f t="shared" si="172"/>
        <v>0</v>
      </c>
      <c r="AF668" s="211">
        <f t="shared" si="173"/>
        <v>0</v>
      </c>
      <c r="AG668" s="50"/>
      <c r="AH668" s="43"/>
      <c r="AI668" s="46"/>
      <c r="AJ668" s="43"/>
      <c r="AK668" s="43"/>
      <c r="AL668" s="46"/>
      <c r="AM668" s="47"/>
      <c r="AN668" s="76">
        <f t="shared" si="170"/>
        <v>0</v>
      </c>
      <c r="AO668" s="76">
        <f t="shared" si="174"/>
        <v>0</v>
      </c>
      <c r="AP668" s="214"/>
      <c r="AQ668" s="76">
        <f t="shared" si="171"/>
        <v>0</v>
      </c>
      <c r="AR668" s="91">
        <f t="shared" si="175"/>
        <v>0</v>
      </c>
      <c r="AS668" s="184">
        <f>IF(EA_Tabelle!$AI668="Ja",EA_Tabelle!$AM668,IF(EA_Tabelle!$Y668&lt;&gt;"",EA_Tabelle!$Y668,EA_Tabelle!$U668))</f>
        <v>0</v>
      </c>
      <c r="AT668" s="76">
        <f>IF(EA_Tabelle!$AI668="Ja",EA_Tabelle!$AN668,IF(EA_Tabelle!$AC668&lt;&gt;0,EA_Tabelle!$AC668,EA_Tabelle!$W668))</f>
        <v>0</v>
      </c>
      <c r="AU668" s="91">
        <f>IF(EA_Tabelle!$AI668="Ja",EA_Tabelle!$AO668,IF(EA_Tabelle!$AF668&lt;&gt;0,EA_Tabelle!$AF668,EA_Tabelle!$X668))</f>
        <v>0</v>
      </c>
    </row>
    <row r="669" spans="1:47" s="81" customFormat="1" ht="25" customHeight="1" x14ac:dyDescent="0.3">
      <c r="A669" s="89" t="str">
        <f t="shared" si="161"/>
        <v>0_649</v>
      </c>
      <c r="B669" s="78">
        <f t="shared" si="162"/>
        <v>0</v>
      </c>
      <c r="C669" s="78">
        <f>IF(EA_Tabelle!$B725="","",COUNTIF($B$20:B668,EA_Tabelle!$B725)+1)</f>
        <v>649</v>
      </c>
      <c r="D669" s="77">
        <f t="shared" si="163"/>
        <v>0</v>
      </c>
      <c r="E669" s="77" t="e">
        <f>INDEX(Lieferanten[L_ID],MATCH(EA_Tabelle!$M669,Lieferanten[Lieferantenbezeichnung],0))</f>
        <v>#N/A</v>
      </c>
      <c r="F669" s="79">
        <f t="shared" si="164"/>
        <v>0</v>
      </c>
      <c r="G669" s="79" t="str">
        <f>IF(EA_Tabelle!$L669="","",(INDEX(BT[Ressort],MATCH(EA_Tabelle!$L669,BT[Bedarfsträger],0))))</f>
        <v/>
      </c>
      <c r="H669" s="80" t="str">
        <f>IF(EA_Tabelle!$L669="","",(INDEX(BT[BT_ID],MATCH(EA_Tabelle!$L669,BT[Bedarfsträger],0))))</f>
        <v/>
      </c>
      <c r="I669" s="82">
        <f t="shared" si="165"/>
        <v>0</v>
      </c>
      <c r="J669" s="82">
        <f t="shared" si="166"/>
        <v>0</v>
      </c>
      <c r="K669" s="83">
        <f t="shared" si="167"/>
        <v>0</v>
      </c>
      <c r="L669" s="44"/>
      <c r="M669" s="46"/>
      <c r="N669" s="208"/>
      <c r="O669" s="44"/>
      <c r="P669" s="43"/>
      <c r="Q669" s="206"/>
      <c r="R669" s="44"/>
      <c r="S669" s="90"/>
      <c r="T669" s="46"/>
      <c r="U669" s="210"/>
      <c r="V669" s="43"/>
      <c r="W669" s="186">
        <f>IFERROR(U669*INDEX(Preisstufen[Netto],MATCH(EA_Tabelle!T669,Preisstufen[Preisstufe],0)),0)</f>
        <v>0</v>
      </c>
      <c r="X669" s="186">
        <f t="shared" si="160"/>
        <v>0</v>
      </c>
      <c r="Y669" s="47"/>
      <c r="Z669" s="211"/>
      <c r="AA669" s="212"/>
      <c r="AB669" s="193">
        <f t="shared" si="168"/>
        <v>0</v>
      </c>
      <c r="AC669" s="211">
        <f t="shared" si="169"/>
        <v>0</v>
      </c>
      <c r="AD669" s="88">
        <v>0.19</v>
      </c>
      <c r="AE669" s="195">
        <f t="shared" si="172"/>
        <v>0</v>
      </c>
      <c r="AF669" s="211">
        <f t="shared" si="173"/>
        <v>0</v>
      </c>
      <c r="AG669" s="50"/>
      <c r="AH669" s="43"/>
      <c r="AI669" s="46"/>
      <c r="AJ669" s="43"/>
      <c r="AK669" s="43"/>
      <c r="AL669" s="46"/>
      <c r="AM669" s="47"/>
      <c r="AN669" s="76">
        <f t="shared" si="170"/>
        <v>0</v>
      </c>
      <c r="AO669" s="76">
        <f t="shared" si="174"/>
        <v>0</v>
      </c>
      <c r="AP669" s="214"/>
      <c r="AQ669" s="76">
        <f t="shared" si="171"/>
        <v>0</v>
      </c>
      <c r="AR669" s="91">
        <f t="shared" si="175"/>
        <v>0</v>
      </c>
      <c r="AS669" s="184">
        <f>IF(EA_Tabelle!$AI669="Ja",EA_Tabelle!$AM669,IF(EA_Tabelle!$Y669&lt;&gt;"",EA_Tabelle!$Y669,EA_Tabelle!$U669))</f>
        <v>0</v>
      </c>
      <c r="AT669" s="76">
        <f>IF(EA_Tabelle!$AI669="Ja",EA_Tabelle!$AN669,IF(EA_Tabelle!$AC669&lt;&gt;0,EA_Tabelle!$AC669,EA_Tabelle!$W669))</f>
        <v>0</v>
      </c>
      <c r="AU669" s="91">
        <f>IF(EA_Tabelle!$AI669="Ja",EA_Tabelle!$AO669,IF(EA_Tabelle!$AF669&lt;&gt;0,EA_Tabelle!$AF669,EA_Tabelle!$X669))</f>
        <v>0</v>
      </c>
    </row>
    <row r="670" spans="1:47" s="81" customFormat="1" ht="25" customHeight="1" x14ac:dyDescent="0.3">
      <c r="A670" s="89" t="str">
        <f t="shared" si="161"/>
        <v>0_650</v>
      </c>
      <c r="B670" s="78">
        <f t="shared" si="162"/>
        <v>0</v>
      </c>
      <c r="C670" s="78">
        <f>IF(EA_Tabelle!$B572="","",COUNTIF($B$20:B669,EA_Tabelle!$B572)+1)</f>
        <v>650</v>
      </c>
      <c r="D670" s="77">
        <f t="shared" si="163"/>
        <v>0</v>
      </c>
      <c r="E670" s="77" t="e">
        <f>INDEX(Lieferanten[L_ID],MATCH(EA_Tabelle!$M670,Lieferanten[Lieferantenbezeichnung],0))</f>
        <v>#N/A</v>
      </c>
      <c r="F670" s="79">
        <f t="shared" si="164"/>
        <v>0</v>
      </c>
      <c r="G670" s="79" t="str">
        <f>IF(EA_Tabelle!$L670="","",(INDEX(BT[Ressort],MATCH(EA_Tabelle!$L670,BT[Bedarfsträger],0))))</f>
        <v/>
      </c>
      <c r="H670" s="80" t="str">
        <f>IF(EA_Tabelle!$L670="","",(INDEX(BT[BT_ID],MATCH(EA_Tabelle!$L670,BT[Bedarfsträger],0))))</f>
        <v/>
      </c>
      <c r="I670" s="82">
        <f t="shared" si="165"/>
        <v>0</v>
      </c>
      <c r="J670" s="82">
        <f t="shared" si="166"/>
        <v>0</v>
      </c>
      <c r="K670" s="83">
        <f t="shared" si="167"/>
        <v>0</v>
      </c>
      <c r="L670" s="44"/>
      <c r="M670" s="46"/>
      <c r="N670" s="208"/>
      <c r="O670" s="44"/>
      <c r="P670" s="43"/>
      <c r="Q670" s="206"/>
      <c r="R670" s="44"/>
      <c r="S670" s="90"/>
      <c r="T670" s="46"/>
      <c r="U670" s="210"/>
      <c r="V670" s="43"/>
      <c r="W670" s="186">
        <f>IFERROR(U670*INDEX(Preisstufen[Netto],MATCH(EA_Tabelle!T670,Preisstufen[Preisstufe],0)),0)</f>
        <v>0</v>
      </c>
      <c r="X670" s="186">
        <f t="shared" si="160"/>
        <v>0</v>
      </c>
      <c r="Y670" s="47"/>
      <c r="Z670" s="211"/>
      <c r="AA670" s="212"/>
      <c r="AB670" s="193">
        <f t="shared" si="168"/>
        <v>0</v>
      </c>
      <c r="AC670" s="211">
        <f t="shared" si="169"/>
        <v>0</v>
      </c>
      <c r="AD670" s="88">
        <v>0.19</v>
      </c>
      <c r="AE670" s="195">
        <f t="shared" si="172"/>
        <v>0</v>
      </c>
      <c r="AF670" s="211">
        <f t="shared" si="173"/>
        <v>0</v>
      </c>
      <c r="AG670" s="50"/>
      <c r="AH670" s="43"/>
      <c r="AI670" s="46"/>
      <c r="AJ670" s="43"/>
      <c r="AK670" s="43"/>
      <c r="AL670" s="46"/>
      <c r="AM670" s="47"/>
      <c r="AN670" s="76">
        <f t="shared" si="170"/>
        <v>0</v>
      </c>
      <c r="AO670" s="76">
        <f t="shared" si="174"/>
        <v>0</v>
      </c>
      <c r="AP670" s="214"/>
      <c r="AQ670" s="76">
        <f t="shared" si="171"/>
        <v>0</v>
      </c>
      <c r="AR670" s="91">
        <f t="shared" si="175"/>
        <v>0</v>
      </c>
      <c r="AS670" s="184">
        <f>IF(EA_Tabelle!$AI670="Ja",EA_Tabelle!$AM670,IF(EA_Tabelle!$Y670&lt;&gt;"",EA_Tabelle!$Y670,EA_Tabelle!$U670))</f>
        <v>0</v>
      </c>
      <c r="AT670" s="76">
        <f>IF(EA_Tabelle!$AI670="Ja",EA_Tabelle!$AN670,IF(EA_Tabelle!$AC670&lt;&gt;0,EA_Tabelle!$AC670,EA_Tabelle!$W670))</f>
        <v>0</v>
      </c>
      <c r="AU670" s="91">
        <f>IF(EA_Tabelle!$AI670="Ja",EA_Tabelle!$AO670,IF(EA_Tabelle!$AF670&lt;&gt;0,EA_Tabelle!$AF670,EA_Tabelle!$X670))</f>
        <v>0</v>
      </c>
    </row>
    <row r="671" spans="1:47" s="81" customFormat="1" ht="25" customHeight="1" x14ac:dyDescent="0.3">
      <c r="A671" s="89" t="str">
        <f t="shared" si="161"/>
        <v>0_651</v>
      </c>
      <c r="B671" s="78">
        <f t="shared" si="162"/>
        <v>0</v>
      </c>
      <c r="C671" s="78">
        <f>IF(EA_Tabelle!$B423="","",COUNTIF($B$20:B670,EA_Tabelle!$B423)+1)</f>
        <v>651</v>
      </c>
      <c r="D671" s="77">
        <f t="shared" si="163"/>
        <v>0</v>
      </c>
      <c r="E671" s="77" t="e">
        <f>INDEX(Lieferanten[L_ID],MATCH(EA_Tabelle!$M671,Lieferanten[Lieferantenbezeichnung],0))</f>
        <v>#N/A</v>
      </c>
      <c r="F671" s="79">
        <f t="shared" si="164"/>
        <v>0</v>
      </c>
      <c r="G671" s="79" t="str">
        <f>IF(EA_Tabelle!$L671="","",(INDEX(BT[Ressort],MATCH(EA_Tabelle!$L671,BT[Bedarfsträger],0))))</f>
        <v/>
      </c>
      <c r="H671" s="80" t="str">
        <f>IF(EA_Tabelle!$L671="","",(INDEX(BT[BT_ID],MATCH(EA_Tabelle!$L671,BT[Bedarfsträger],0))))</f>
        <v/>
      </c>
      <c r="I671" s="82">
        <f t="shared" si="165"/>
        <v>0</v>
      </c>
      <c r="J671" s="82">
        <f t="shared" si="166"/>
        <v>0</v>
      </c>
      <c r="K671" s="83">
        <f t="shared" si="167"/>
        <v>0</v>
      </c>
      <c r="L671" s="44"/>
      <c r="M671" s="46"/>
      <c r="N671" s="208"/>
      <c r="O671" s="44"/>
      <c r="P671" s="43"/>
      <c r="Q671" s="206"/>
      <c r="R671" s="44"/>
      <c r="S671" s="90"/>
      <c r="T671" s="46"/>
      <c r="U671" s="210"/>
      <c r="V671" s="43"/>
      <c r="W671" s="186">
        <f>IFERROR(U671*INDEX(Preisstufen[Netto],MATCH(EA_Tabelle!T671,Preisstufen[Preisstufe],0)),0)</f>
        <v>0</v>
      </c>
      <c r="X671" s="186">
        <f t="shared" si="160"/>
        <v>0</v>
      </c>
      <c r="Y671" s="47"/>
      <c r="Z671" s="211"/>
      <c r="AA671" s="212"/>
      <c r="AB671" s="193">
        <f t="shared" si="168"/>
        <v>0</v>
      </c>
      <c r="AC671" s="211">
        <f t="shared" si="169"/>
        <v>0</v>
      </c>
      <c r="AD671" s="88">
        <v>0.19</v>
      </c>
      <c r="AE671" s="195">
        <f t="shared" si="172"/>
        <v>0</v>
      </c>
      <c r="AF671" s="211">
        <f t="shared" si="173"/>
        <v>0</v>
      </c>
      <c r="AG671" s="50"/>
      <c r="AH671" s="43"/>
      <c r="AI671" s="46"/>
      <c r="AJ671" s="43"/>
      <c r="AK671" s="43"/>
      <c r="AL671" s="46"/>
      <c r="AM671" s="47"/>
      <c r="AN671" s="76">
        <f t="shared" si="170"/>
        <v>0</v>
      </c>
      <c r="AO671" s="76">
        <f t="shared" si="174"/>
        <v>0</v>
      </c>
      <c r="AP671" s="214"/>
      <c r="AQ671" s="76">
        <f t="shared" si="171"/>
        <v>0</v>
      </c>
      <c r="AR671" s="91">
        <f t="shared" si="175"/>
        <v>0</v>
      </c>
      <c r="AS671" s="184">
        <f>IF(EA_Tabelle!$AI671="Ja",EA_Tabelle!$AM671,IF(EA_Tabelle!$Y671&lt;&gt;"",EA_Tabelle!$Y671,EA_Tabelle!$U671))</f>
        <v>0</v>
      </c>
      <c r="AT671" s="76">
        <f>IF(EA_Tabelle!$AI671="Ja",EA_Tabelle!$AN671,IF(EA_Tabelle!$AC671&lt;&gt;0,EA_Tabelle!$AC671,EA_Tabelle!$W671))</f>
        <v>0</v>
      </c>
      <c r="AU671" s="91">
        <f>IF(EA_Tabelle!$AI671="Ja",EA_Tabelle!$AO671,IF(EA_Tabelle!$AF671&lt;&gt;0,EA_Tabelle!$AF671,EA_Tabelle!$X671))</f>
        <v>0</v>
      </c>
    </row>
    <row r="672" spans="1:47" s="81" customFormat="1" ht="25" customHeight="1" x14ac:dyDescent="0.3">
      <c r="A672" s="89" t="str">
        <f t="shared" si="161"/>
        <v>0_652</v>
      </c>
      <c r="B672" s="78">
        <f t="shared" si="162"/>
        <v>0</v>
      </c>
      <c r="C672" s="78">
        <f>IF(EA_Tabelle!$B441="","",COUNTIF($B$20:B671,EA_Tabelle!$B441)+1)</f>
        <v>652</v>
      </c>
      <c r="D672" s="77">
        <f t="shared" si="163"/>
        <v>0</v>
      </c>
      <c r="E672" s="77" t="e">
        <f>INDEX(Lieferanten[L_ID],MATCH(EA_Tabelle!$M672,Lieferanten[Lieferantenbezeichnung],0))</f>
        <v>#N/A</v>
      </c>
      <c r="F672" s="79">
        <f t="shared" si="164"/>
        <v>0</v>
      </c>
      <c r="G672" s="79" t="str">
        <f>IF(EA_Tabelle!$L672="","",(INDEX(BT[Ressort],MATCH(EA_Tabelle!$L672,BT[Bedarfsträger],0))))</f>
        <v/>
      </c>
      <c r="H672" s="80" t="str">
        <f>IF(EA_Tabelle!$L672="","",(INDEX(BT[BT_ID],MATCH(EA_Tabelle!$L672,BT[Bedarfsträger],0))))</f>
        <v/>
      </c>
      <c r="I672" s="82">
        <f t="shared" si="165"/>
        <v>0</v>
      </c>
      <c r="J672" s="82">
        <f t="shared" si="166"/>
        <v>0</v>
      </c>
      <c r="K672" s="83">
        <f t="shared" si="167"/>
        <v>0</v>
      </c>
      <c r="L672" s="44"/>
      <c r="M672" s="46"/>
      <c r="N672" s="208"/>
      <c r="O672" s="44"/>
      <c r="P672" s="43"/>
      <c r="Q672" s="206"/>
      <c r="R672" s="44"/>
      <c r="S672" s="90"/>
      <c r="T672" s="46"/>
      <c r="U672" s="210"/>
      <c r="V672" s="43"/>
      <c r="W672" s="186">
        <f>IFERROR(U672*INDEX(Preisstufen[Netto],MATCH(EA_Tabelle!T672,Preisstufen[Preisstufe],0)),0)</f>
        <v>0</v>
      </c>
      <c r="X672" s="186">
        <f t="shared" si="160"/>
        <v>0</v>
      </c>
      <c r="Y672" s="47"/>
      <c r="Z672" s="211"/>
      <c r="AA672" s="212"/>
      <c r="AB672" s="193">
        <f t="shared" si="168"/>
        <v>0</v>
      </c>
      <c r="AC672" s="211">
        <f t="shared" si="169"/>
        <v>0</v>
      </c>
      <c r="AD672" s="88">
        <v>0.19</v>
      </c>
      <c r="AE672" s="195">
        <f t="shared" si="172"/>
        <v>0</v>
      </c>
      <c r="AF672" s="211">
        <f t="shared" si="173"/>
        <v>0</v>
      </c>
      <c r="AG672" s="50"/>
      <c r="AH672" s="43"/>
      <c r="AI672" s="46"/>
      <c r="AJ672" s="43"/>
      <c r="AK672" s="43"/>
      <c r="AL672" s="46"/>
      <c r="AM672" s="47"/>
      <c r="AN672" s="76">
        <f t="shared" si="170"/>
        <v>0</v>
      </c>
      <c r="AO672" s="76">
        <f t="shared" si="174"/>
        <v>0</v>
      </c>
      <c r="AP672" s="214"/>
      <c r="AQ672" s="76">
        <f t="shared" si="171"/>
        <v>0</v>
      </c>
      <c r="AR672" s="91">
        <f t="shared" si="175"/>
        <v>0</v>
      </c>
      <c r="AS672" s="184">
        <f>IF(EA_Tabelle!$AI672="Ja",EA_Tabelle!$AM672,IF(EA_Tabelle!$Y672&lt;&gt;"",EA_Tabelle!$Y672,EA_Tabelle!$U672))</f>
        <v>0</v>
      </c>
      <c r="AT672" s="76">
        <f>IF(EA_Tabelle!$AI672="Ja",EA_Tabelle!$AN672,IF(EA_Tabelle!$AC672&lt;&gt;0,EA_Tabelle!$AC672,EA_Tabelle!$W672))</f>
        <v>0</v>
      </c>
      <c r="AU672" s="91">
        <f>IF(EA_Tabelle!$AI672="Ja",EA_Tabelle!$AO672,IF(EA_Tabelle!$AF672&lt;&gt;0,EA_Tabelle!$AF672,EA_Tabelle!$X672))</f>
        <v>0</v>
      </c>
    </row>
    <row r="673" spans="1:47" s="81" customFormat="1" ht="25" customHeight="1" x14ac:dyDescent="0.3">
      <c r="A673" s="89" t="str">
        <f t="shared" si="161"/>
        <v>0_653</v>
      </c>
      <c r="B673" s="78">
        <f t="shared" si="162"/>
        <v>0</v>
      </c>
      <c r="C673" s="78">
        <f>IF(EA_Tabelle!$B607="","",COUNTIF($B$20:B672,EA_Tabelle!$B607)+1)</f>
        <v>653</v>
      </c>
      <c r="D673" s="77">
        <f t="shared" si="163"/>
        <v>0</v>
      </c>
      <c r="E673" s="77" t="e">
        <f>INDEX(Lieferanten[L_ID],MATCH(EA_Tabelle!$M673,Lieferanten[Lieferantenbezeichnung],0))</f>
        <v>#N/A</v>
      </c>
      <c r="F673" s="79">
        <f t="shared" si="164"/>
        <v>0</v>
      </c>
      <c r="G673" s="79" t="str">
        <f>IF(EA_Tabelle!$L673="","",(INDEX(BT[Ressort],MATCH(EA_Tabelle!$L673,BT[Bedarfsträger],0))))</f>
        <v/>
      </c>
      <c r="H673" s="80" t="str">
        <f>IF(EA_Tabelle!$L673="","",(INDEX(BT[BT_ID],MATCH(EA_Tabelle!$L673,BT[Bedarfsträger],0))))</f>
        <v/>
      </c>
      <c r="I673" s="82">
        <f t="shared" si="165"/>
        <v>0</v>
      </c>
      <c r="J673" s="82">
        <f t="shared" si="166"/>
        <v>0</v>
      </c>
      <c r="K673" s="83">
        <f t="shared" si="167"/>
        <v>0</v>
      </c>
      <c r="L673" s="44"/>
      <c r="M673" s="46"/>
      <c r="N673" s="208"/>
      <c r="O673" s="44"/>
      <c r="P673" s="43"/>
      <c r="Q673" s="206"/>
      <c r="R673" s="44"/>
      <c r="S673" s="90"/>
      <c r="T673" s="46"/>
      <c r="U673" s="210"/>
      <c r="V673" s="43"/>
      <c r="W673" s="186">
        <f>IFERROR(U673*INDEX(Preisstufen[Netto],MATCH(EA_Tabelle!T673,Preisstufen[Preisstufe],0)),0)</f>
        <v>0</v>
      </c>
      <c r="X673" s="186">
        <f t="shared" si="160"/>
        <v>0</v>
      </c>
      <c r="Y673" s="47"/>
      <c r="Z673" s="211"/>
      <c r="AA673" s="212"/>
      <c r="AB673" s="193">
        <f t="shared" si="168"/>
        <v>0</v>
      </c>
      <c r="AC673" s="211">
        <f t="shared" si="169"/>
        <v>0</v>
      </c>
      <c r="AD673" s="88">
        <v>0.19</v>
      </c>
      <c r="AE673" s="195">
        <f t="shared" si="172"/>
        <v>0</v>
      </c>
      <c r="AF673" s="211">
        <f t="shared" si="173"/>
        <v>0</v>
      </c>
      <c r="AG673" s="50"/>
      <c r="AH673" s="43"/>
      <c r="AI673" s="46"/>
      <c r="AJ673" s="43"/>
      <c r="AK673" s="43"/>
      <c r="AL673" s="46"/>
      <c r="AM673" s="47"/>
      <c r="AN673" s="76">
        <f t="shared" si="170"/>
        <v>0</v>
      </c>
      <c r="AO673" s="76">
        <f t="shared" si="174"/>
        <v>0</v>
      </c>
      <c r="AP673" s="214"/>
      <c r="AQ673" s="76">
        <f t="shared" si="171"/>
        <v>0</v>
      </c>
      <c r="AR673" s="91">
        <f t="shared" si="175"/>
        <v>0</v>
      </c>
      <c r="AS673" s="184">
        <f>IF(EA_Tabelle!$AI673="Ja",EA_Tabelle!$AM673,IF(EA_Tabelle!$Y673&lt;&gt;"",EA_Tabelle!$Y673,EA_Tabelle!$U673))</f>
        <v>0</v>
      </c>
      <c r="AT673" s="76">
        <f>IF(EA_Tabelle!$AI673="Ja",EA_Tabelle!$AN673,IF(EA_Tabelle!$AC673&lt;&gt;0,EA_Tabelle!$AC673,EA_Tabelle!$W673))</f>
        <v>0</v>
      </c>
      <c r="AU673" s="91">
        <f>IF(EA_Tabelle!$AI673="Ja",EA_Tabelle!$AO673,IF(EA_Tabelle!$AF673&lt;&gt;0,EA_Tabelle!$AF673,EA_Tabelle!$X673))</f>
        <v>0</v>
      </c>
    </row>
    <row r="674" spans="1:47" s="81" customFormat="1" ht="25" customHeight="1" x14ac:dyDescent="0.3">
      <c r="A674" s="89" t="str">
        <f t="shared" si="161"/>
        <v>0_654</v>
      </c>
      <c r="B674" s="78">
        <f t="shared" si="162"/>
        <v>0</v>
      </c>
      <c r="C674" s="78">
        <f>IF(EA_Tabelle!$B508="","",COUNTIF($B$20:B673,EA_Tabelle!$B508)+1)</f>
        <v>654</v>
      </c>
      <c r="D674" s="77">
        <f t="shared" si="163"/>
        <v>0</v>
      </c>
      <c r="E674" s="77" t="e">
        <f>INDEX(Lieferanten[L_ID],MATCH(EA_Tabelle!$M674,Lieferanten[Lieferantenbezeichnung],0))</f>
        <v>#N/A</v>
      </c>
      <c r="F674" s="79">
        <f t="shared" si="164"/>
        <v>0</v>
      </c>
      <c r="G674" s="79" t="str">
        <f>IF(EA_Tabelle!$L674="","",(INDEX(BT[Ressort],MATCH(EA_Tabelle!$L674,BT[Bedarfsträger],0))))</f>
        <v/>
      </c>
      <c r="H674" s="80" t="str">
        <f>IF(EA_Tabelle!$L674="","",(INDEX(BT[BT_ID],MATCH(EA_Tabelle!$L674,BT[Bedarfsträger],0))))</f>
        <v/>
      </c>
      <c r="I674" s="82">
        <f t="shared" si="165"/>
        <v>0</v>
      </c>
      <c r="J674" s="82">
        <f t="shared" si="166"/>
        <v>0</v>
      </c>
      <c r="K674" s="83">
        <f t="shared" si="167"/>
        <v>0</v>
      </c>
      <c r="L674" s="44"/>
      <c r="M674" s="46"/>
      <c r="N674" s="208"/>
      <c r="O674" s="44"/>
      <c r="P674" s="43"/>
      <c r="Q674" s="206"/>
      <c r="R674" s="44"/>
      <c r="S674" s="90"/>
      <c r="T674" s="46"/>
      <c r="U674" s="210"/>
      <c r="V674" s="43"/>
      <c r="W674" s="186">
        <f>IFERROR(U674*INDEX(Preisstufen[Netto],MATCH(EA_Tabelle!T674,Preisstufen[Preisstufe],0)),0)</f>
        <v>0</v>
      </c>
      <c r="X674" s="186">
        <f t="shared" si="160"/>
        <v>0</v>
      </c>
      <c r="Y674" s="47"/>
      <c r="Z674" s="211"/>
      <c r="AA674" s="212"/>
      <c r="AB674" s="193">
        <f t="shared" si="168"/>
        <v>0</v>
      </c>
      <c r="AC674" s="211">
        <f t="shared" si="169"/>
        <v>0</v>
      </c>
      <c r="AD674" s="88">
        <v>0.19</v>
      </c>
      <c r="AE674" s="195">
        <f t="shared" si="172"/>
        <v>0</v>
      </c>
      <c r="AF674" s="211">
        <f t="shared" si="173"/>
        <v>0</v>
      </c>
      <c r="AG674" s="50"/>
      <c r="AH674" s="43"/>
      <c r="AI674" s="46"/>
      <c r="AJ674" s="43"/>
      <c r="AK674" s="43"/>
      <c r="AL674" s="46"/>
      <c r="AM674" s="47"/>
      <c r="AN674" s="76">
        <f t="shared" si="170"/>
        <v>0</v>
      </c>
      <c r="AO674" s="76">
        <f t="shared" si="174"/>
        <v>0</v>
      </c>
      <c r="AP674" s="214"/>
      <c r="AQ674" s="76">
        <f t="shared" si="171"/>
        <v>0</v>
      </c>
      <c r="AR674" s="91">
        <f t="shared" si="175"/>
        <v>0</v>
      </c>
      <c r="AS674" s="184">
        <f>IF(EA_Tabelle!$AI674="Ja",EA_Tabelle!$AM674,IF(EA_Tabelle!$Y674&lt;&gt;"",EA_Tabelle!$Y674,EA_Tabelle!$U674))</f>
        <v>0</v>
      </c>
      <c r="AT674" s="76">
        <f>IF(EA_Tabelle!$AI674="Ja",EA_Tabelle!$AN674,IF(EA_Tabelle!$AC674&lt;&gt;0,EA_Tabelle!$AC674,EA_Tabelle!$W674))</f>
        <v>0</v>
      </c>
      <c r="AU674" s="91">
        <f>IF(EA_Tabelle!$AI674="Ja",EA_Tabelle!$AO674,IF(EA_Tabelle!$AF674&lt;&gt;0,EA_Tabelle!$AF674,EA_Tabelle!$X674))</f>
        <v>0</v>
      </c>
    </row>
    <row r="675" spans="1:47" s="81" customFormat="1" ht="25" customHeight="1" x14ac:dyDescent="0.3">
      <c r="A675" s="89" t="str">
        <f t="shared" si="161"/>
        <v>0_655</v>
      </c>
      <c r="B675" s="78">
        <f t="shared" si="162"/>
        <v>0</v>
      </c>
      <c r="C675" s="78">
        <f>IF(EA_Tabelle!$B248="","",COUNTIF($B$20:B674,EA_Tabelle!$B248)+1)</f>
        <v>655</v>
      </c>
      <c r="D675" s="77">
        <f t="shared" si="163"/>
        <v>0</v>
      </c>
      <c r="E675" s="77" t="e">
        <f>INDEX(Lieferanten[L_ID],MATCH(EA_Tabelle!$M675,Lieferanten[Lieferantenbezeichnung],0))</f>
        <v>#N/A</v>
      </c>
      <c r="F675" s="79">
        <f t="shared" si="164"/>
        <v>0</v>
      </c>
      <c r="G675" s="79" t="str">
        <f>IF(EA_Tabelle!$L675="","",(INDEX(BT[Ressort],MATCH(EA_Tabelle!$L675,BT[Bedarfsträger],0))))</f>
        <v/>
      </c>
      <c r="H675" s="80" t="str">
        <f>IF(EA_Tabelle!$L675="","",(INDEX(BT[BT_ID],MATCH(EA_Tabelle!$L675,BT[Bedarfsträger],0))))</f>
        <v/>
      </c>
      <c r="I675" s="82">
        <f t="shared" si="165"/>
        <v>0</v>
      </c>
      <c r="J675" s="82">
        <f t="shared" si="166"/>
        <v>0</v>
      </c>
      <c r="K675" s="83">
        <f t="shared" si="167"/>
        <v>0</v>
      </c>
      <c r="L675" s="44"/>
      <c r="M675" s="46"/>
      <c r="N675" s="208"/>
      <c r="O675" s="44"/>
      <c r="P675" s="43"/>
      <c r="Q675" s="206"/>
      <c r="R675" s="44"/>
      <c r="S675" s="90"/>
      <c r="T675" s="46"/>
      <c r="U675" s="210"/>
      <c r="V675" s="43"/>
      <c r="W675" s="186">
        <f>IFERROR(U675*INDEX(Preisstufen[Netto],MATCH(EA_Tabelle!T675,Preisstufen[Preisstufe],0)),0)</f>
        <v>0</v>
      </c>
      <c r="X675" s="186">
        <f t="shared" si="160"/>
        <v>0</v>
      </c>
      <c r="Y675" s="47"/>
      <c r="Z675" s="211"/>
      <c r="AA675" s="212"/>
      <c r="AB675" s="193">
        <f t="shared" si="168"/>
        <v>0</v>
      </c>
      <c r="AC675" s="211">
        <f t="shared" si="169"/>
        <v>0</v>
      </c>
      <c r="AD675" s="88">
        <v>0.19</v>
      </c>
      <c r="AE675" s="195">
        <f t="shared" si="172"/>
        <v>0</v>
      </c>
      <c r="AF675" s="211">
        <f t="shared" si="173"/>
        <v>0</v>
      </c>
      <c r="AG675" s="50"/>
      <c r="AH675" s="43"/>
      <c r="AI675" s="46"/>
      <c r="AJ675" s="43"/>
      <c r="AK675" s="43"/>
      <c r="AL675" s="46"/>
      <c r="AM675" s="47"/>
      <c r="AN675" s="76">
        <f t="shared" si="170"/>
        <v>0</v>
      </c>
      <c r="AO675" s="76">
        <f t="shared" si="174"/>
        <v>0</v>
      </c>
      <c r="AP675" s="214"/>
      <c r="AQ675" s="76">
        <f t="shared" si="171"/>
        <v>0</v>
      </c>
      <c r="AR675" s="91">
        <f t="shared" si="175"/>
        <v>0</v>
      </c>
      <c r="AS675" s="184">
        <f>IF(EA_Tabelle!$AI675="Ja",EA_Tabelle!$AM675,IF(EA_Tabelle!$Y675&lt;&gt;"",EA_Tabelle!$Y675,EA_Tabelle!$U675))</f>
        <v>0</v>
      </c>
      <c r="AT675" s="76">
        <f>IF(EA_Tabelle!$AI675="Ja",EA_Tabelle!$AN675,IF(EA_Tabelle!$AC675&lt;&gt;0,EA_Tabelle!$AC675,EA_Tabelle!$W675))</f>
        <v>0</v>
      </c>
      <c r="AU675" s="91">
        <f>IF(EA_Tabelle!$AI675="Ja",EA_Tabelle!$AO675,IF(EA_Tabelle!$AF675&lt;&gt;0,EA_Tabelle!$AF675,EA_Tabelle!$X675))</f>
        <v>0</v>
      </c>
    </row>
    <row r="676" spans="1:47" s="81" customFormat="1" ht="25" customHeight="1" x14ac:dyDescent="0.3">
      <c r="A676" s="89" t="str">
        <f t="shared" si="161"/>
        <v>0_656</v>
      </c>
      <c r="B676" s="78">
        <f t="shared" si="162"/>
        <v>0</v>
      </c>
      <c r="C676" s="78">
        <f>IF(EA_Tabelle!$B525="","",COUNTIF($B$20:B675,EA_Tabelle!$B525)+1)</f>
        <v>656</v>
      </c>
      <c r="D676" s="77">
        <f t="shared" si="163"/>
        <v>0</v>
      </c>
      <c r="E676" s="77" t="e">
        <f>INDEX(Lieferanten[L_ID],MATCH(EA_Tabelle!$M676,Lieferanten[Lieferantenbezeichnung],0))</f>
        <v>#N/A</v>
      </c>
      <c r="F676" s="79">
        <f t="shared" si="164"/>
        <v>0</v>
      </c>
      <c r="G676" s="79" t="str">
        <f>IF(EA_Tabelle!$L676="","",(INDEX(BT[Ressort],MATCH(EA_Tabelle!$L676,BT[Bedarfsträger],0))))</f>
        <v/>
      </c>
      <c r="H676" s="80" t="str">
        <f>IF(EA_Tabelle!$L676="","",(INDEX(BT[BT_ID],MATCH(EA_Tabelle!$L676,BT[Bedarfsträger],0))))</f>
        <v/>
      </c>
      <c r="I676" s="82">
        <f t="shared" si="165"/>
        <v>0</v>
      </c>
      <c r="J676" s="82">
        <f t="shared" si="166"/>
        <v>0</v>
      </c>
      <c r="K676" s="83">
        <f t="shared" si="167"/>
        <v>0</v>
      </c>
      <c r="L676" s="44"/>
      <c r="M676" s="46"/>
      <c r="N676" s="208"/>
      <c r="O676" s="44"/>
      <c r="P676" s="43"/>
      <c r="Q676" s="206"/>
      <c r="R676" s="44"/>
      <c r="S676" s="90"/>
      <c r="T676" s="46"/>
      <c r="U676" s="210"/>
      <c r="V676" s="43"/>
      <c r="W676" s="186">
        <f>IFERROR(U676*INDEX(Preisstufen[Netto],MATCH(EA_Tabelle!T676,Preisstufen[Preisstufe],0)),0)</f>
        <v>0</v>
      </c>
      <c r="X676" s="186">
        <f t="shared" si="160"/>
        <v>0</v>
      </c>
      <c r="Y676" s="47"/>
      <c r="Z676" s="211"/>
      <c r="AA676" s="212"/>
      <c r="AB676" s="193">
        <f t="shared" si="168"/>
        <v>0</v>
      </c>
      <c r="AC676" s="211">
        <f t="shared" si="169"/>
        <v>0</v>
      </c>
      <c r="AD676" s="88">
        <v>0.19</v>
      </c>
      <c r="AE676" s="195">
        <f t="shared" si="172"/>
        <v>0</v>
      </c>
      <c r="AF676" s="211">
        <f t="shared" si="173"/>
        <v>0</v>
      </c>
      <c r="AG676" s="50"/>
      <c r="AH676" s="43"/>
      <c r="AI676" s="46"/>
      <c r="AJ676" s="43"/>
      <c r="AK676" s="43"/>
      <c r="AL676" s="46"/>
      <c r="AM676" s="47"/>
      <c r="AN676" s="76">
        <f t="shared" si="170"/>
        <v>0</v>
      </c>
      <c r="AO676" s="76">
        <f t="shared" si="174"/>
        <v>0</v>
      </c>
      <c r="AP676" s="214"/>
      <c r="AQ676" s="76">
        <f t="shared" si="171"/>
        <v>0</v>
      </c>
      <c r="AR676" s="91">
        <f t="shared" si="175"/>
        <v>0</v>
      </c>
      <c r="AS676" s="184">
        <f>IF(EA_Tabelle!$AI676="Ja",EA_Tabelle!$AM676,IF(EA_Tabelle!$Y676&lt;&gt;"",EA_Tabelle!$Y676,EA_Tabelle!$U676))</f>
        <v>0</v>
      </c>
      <c r="AT676" s="76">
        <f>IF(EA_Tabelle!$AI676="Ja",EA_Tabelle!$AN676,IF(EA_Tabelle!$AC676&lt;&gt;0,EA_Tabelle!$AC676,EA_Tabelle!$W676))</f>
        <v>0</v>
      </c>
      <c r="AU676" s="91">
        <f>IF(EA_Tabelle!$AI676="Ja",EA_Tabelle!$AO676,IF(EA_Tabelle!$AF676&lt;&gt;0,EA_Tabelle!$AF676,EA_Tabelle!$X676))</f>
        <v>0</v>
      </c>
    </row>
    <row r="677" spans="1:47" s="81" customFormat="1" ht="25" customHeight="1" x14ac:dyDescent="0.3">
      <c r="A677" s="89" t="str">
        <f t="shared" si="161"/>
        <v>0_657</v>
      </c>
      <c r="B677" s="78">
        <f t="shared" si="162"/>
        <v>0</v>
      </c>
      <c r="C677" s="78">
        <f>IF(EA_Tabelle!$B430="","",COUNTIF($B$20:B676,EA_Tabelle!$B430)+1)</f>
        <v>657</v>
      </c>
      <c r="D677" s="77">
        <f t="shared" si="163"/>
        <v>0</v>
      </c>
      <c r="E677" s="77" t="e">
        <f>INDEX(Lieferanten[L_ID],MATCH(EA_Tabelle!$M677,Lieferanten[Lieferantenbezeichnung],0))</f>
        <v>#N/A</v>
      </c>
      <c r="F677" s="79">
        <f t="shared" si="164"/>
        <v>0</v>
      </c>
      <c r="G677" s="79" t="str">
        <f>IF(EA_Tabelle!$L677="","",(INDEX(BT[Ressort],MATCH(EA_Tabelle!$L677,BT[Bedarfsträger],0))))</f>
        <v/>
      </c>
      <c r="H677" s="80" t="str">
        <f>IF(EA_Tabelle!$L677="","",(INDEX(BT[BT_ID],MATCH(EA_Tabelle!$L677,BT[Bedarfsträger],0))))</f>
        <v/>
      </c>
      <c r="I677" s="82">
        <f t="shared" si="165"/>
        <v>0</v>
      </c>
      <c r="J677" s="82">
        <f t="shared" si="166"/>
        <v>0</v>
      </c>
      <c r="K677" s="83">
        <f t="shared" si="167"/>
        <v>0</v>
      </c>
      <c r="L677" s="44"/>
      <c r="M677" s="46"/>
      <c r="N677" s="208"/>
      <c r="O677" s="44"/>
      <c r="P677" s="43"/>
      <c r="Q677" s="206"/>
      <c r="R677" s="44"/>
      <c r="S677" s="90"/>
      <c r="T677" s="46"/>
      <c r="U677" s="210"/>
      <c r="V677" s="43"/>
      <c r="W677" s="186">
        <f>IFERROR(U677*INDEX(Preisstufen[Netto],MATCH(EA_Tabelle!T677,Preisstufen[Preisstufe],0)),0)</f>
        <v>0</v>
      </c>
      <c r="X677" s="186">
        <f t="shared" si="160"/>
        <v>0</v>
      </c>
      <c r="Y677" s="47"/>
      <c r="Z677" s="211"/>
      <c r="AA677" s="212"/>
      <c r="AB677" s="193">
        <f t="shared" si="168"/>
        <v>0</v>
      </c>
      <c r="AC677" s="211">
        <f t="shared" si="169"/>
        <v>0</v>
      </c>
      <c r="AD677" s="88">
        <v>0.19</v>
      </c>
      <c r="AE677" s="195">
        <f t="shared" si="172"/>
        <v>0</v>
      </c>
      <c r="AF677" s="211">
        <f t="shared" si="173"/>
        <v>0</v>
      </c>
      <c r="AG677" s="50"/>
      <c r="AH677" s="43"/>
      <c r="AI677" s="46"/>
      <c r="AJ677" s="43"/>
      <c r="AK677" s="43"/>
      <c r="AL677" s="46"/>
      <c r="AM677" s="47"/>
      <c r="AN677" s="76">
        <f t="shared" si="170"/>
        <v>0</v>
      </c>
      <c r="AO677" s="76">
        <f t="shared" si="174"/>
        <v>0</v>
      </c>
      <c r="AP677" s="214"/>
      <c r="AQ677" s="76">
        <f t="shared" si="171"/>
        <v>0</v>
      </c>
      <c r="AR677" s="91">
        <f t="shared" si="175"/>
        <v>0</v>
      </c>
      <c r="AS677" s="184">
        <f>IF(EA_Tabelle!$AI677="Ja",EA_Tabelle!$AM677,IF(EA_Tabelle!$Y677&lt;&gt;"",EA_Tabelle!$Y677,EA_Tabelle!$U677))</f>
        <v>0</v>
      </c>
      <c r="AT677" s="76">
        <f>IF(EA_Tabelle!$AI677="Ja",EA_Tabelle!$AN677,IF(EA_Tabelle!$AC677&lt;&gt;0,EA_Tabelle!$AC677,EA_Tabelle!$W677))</f>
        <v>0</v>
      </c>
      <c r="AU677" s="91">
        <f>IF(EA_Tabelle!$AI677="Ja",EA_Tabelle!$AO677,IF(EA_Tabelle!$AF677&lt;&gt;0,EA_Tabelle!$AF677,EA_Tabelle!$X677))</f>
        <v>0</v>
      </c>
    </row>
    <row r="678" spans="1:47" s="81" customFormat="1" ht="25" customHeight="1" x14ac:dyDescent="0.3">
      <c r="A678" s="89" t="str">
        <f t="shared" si="161"/>
        <v>0_658</v>
      </c>
      <c r="B678" s="78">
        <f t="shared" si="162"/>
        <v>0</v>
      </c>
      <c r="C678" s="78">
        <f>IF(EA_Tabelle!$B359="","",COUNTIF($B$20:B677,EA_Tabelle!$B359)+1)</f>
        <v>658</v>
      </c>
      <c r="D678" s="77">
        <f t="shared" si="163"/>
        <v>0</v>
      </c>
      <c r="E678" s="77" t="e">
        <f>INDEX(Lieferanten[L_ID],MATCH(EA_Tabelle!$M678,Lieferanten[Lieferantenbezeichnung],0))</f>
        <v>#N/A</v>
      </c>
      <c r="F678" s="79">
        <f t="shared" si="164"/>
        <v>0</v>
      </c>
      <c r="G678" s="79" t="str">
        <f>IF(EA_Tabelle!$L678="","",(INDEX(BT[Ressort],MATCH(EA_Tabelle!$L678,BT[Bedarfsträger],0))))</f>
        <v/>
      </c>
      <c r="H678" s="80" t="str">
        <f>IF(EA_Tabelle!$L678="","",(INDEX(BT[BT_ID],MATCH(EA_Tabelle!$L678,BT[Bedarfsträger],0))))</f>
        <v/>
      </c>
      <c r="I678" s="82">
        <f t="shared" si="165"/>
        <v>0</v>
      </c>
      <c r="J678" s="82">
        <f t="shared" si="166"/>
        <v>0</v>
      </c>
      <c r="K678" s="83">
        <f t="shared" si="167"/>
        <v>0</v>
      </c>
      <c r="L678" s="44"/>
      <c r="M678" s="46"/>
      <c r="N678" s="208"/>
      <c r="O678" s="44"/>
      <c r="P678" s="43"/>
      <c r="Q678" s="206"/>
      <c r="R678" s="44"/>
      <c r="S678" s="90"/>
      <c r="T678" s="46"/>
      <c r="U678" s="210"/>
      <c r="V678" s="43"/>
      <c r="W678" s="186">
        <f>IFERROR(U678*INDEX(Preisstufen[Netto],MATCH(EA_Tabelle!T678,Preisstufen[Preisstufe],0)),0)</f>
        <v>0</v>
      </c>
      <c r="X678" s="186">
        <f t="shared" si="160"/>
        <v>0</v>
      </c>
      <c r="Y678" s="47"/>
      <c r="Z678" s="211"/>
      <c r="AA678" s="212"/>
      <c r="AB678" s="193">
        <f t="shared" si="168"/>
        <v>0</v>
      </c>
      <c r="AC678" s="211">
        <f t="shared" si="169"/>
        <v>0</v>
      </c>
      <c r="AD678" s="88">
        <v>0.19</v>
      </c>
      <c r="AE678" s="195">
        <f t="shared" si="172"/>
        <v>0</v>
      </c>
      <c r="AF678" s="211">
        <f t="shared" si="173"/>
        <v>0</v>
      </c>
      <c r="AG678" s="50"/>
      <c r="AH678" s="43"/>
      <c r="AI678" s="46"/>
      <c r="AJ678" s="43"/>
      <c r="AK678" s="43"/>
      <c r="AL678" s="46"/>
      <c r="AM678" s="47"/>
      <c r="AN678" s="76">
        <f t="shared" si="170"/>
        <v>0</v>
      </c>
      <c r="AO678" s="76">
        <f t="shared" si="174"/>
        <v>0</v>
      </c>
      <c r="AP678" s="214"/>
      <c r="AQ678" s="76">
        <f t="shared" si="171"/>
        <v>0</v>
      </c>
      <c r="AR678" s="91">
        <f t="shared" si="175"/>
        <v>0</v>
      </c>
      <c r="AS678" s="184">
        <f>IF(EA_Tabelle!$AI678="Ja",EA_Tabelle!$AM678,IF(EA_Tabelle!$Y678&lt;&gt;"",EA_Tabelle!$Y678,EA_Tabelle!$U678))</f>
        <v>0</v>
      </c>
      <c r="AT678" s="76">
        <f>IF(EA_Tabelle!$AI678="Ja",EA_Tabelle!$AN678,IF(EA_Tabelle!$AC678&lt;&gt;0,EA_Tabelle!$AC678,EA_Tabelle!$W678))</f>
        <v>0</v>
      </c>
      <c r="AU678" s="91">
        <f>IF(EA_Tabelle!$AI678="Ja",EA_Tabelle!$AO678,IF(EA_Tabelle!$AF678&lt;&gt;0,EA_Tabelle!$AF678,EA_Tabelle!$X678))</f>
        <v>0</v>
      </c>
    </row>
    <row r="679" spans="1:47" s="81" customFormat="1" ht="25" customHeight="1" x14ac:dyDescent="0.3">
      <c r="A679" s="89" t="str">
        <f t="shared" si="161"/>
        <v>0_659</v>
      </c>
      <c r="B679" s="78">
        <f t="shared" si="162"/>
        <v>0</v>
      </c>
      <c r="C679" s="78">
        <f>IF(EA_Tabelle!$B526="","",COUNTIF($B$20:B678,EA_Tabelle!$B526)+1)</f>
        <v>659</v>
      </c>
      <c r="D679" s="77">
        <f t="shared" si="163"/>
        <v>0</v>
      </c>
      <c r="E679" s="77" t="e">
        <f>INDEX(Lieferanten[L_ID],MATCH(EA_Tabelle!$M679,Lieferanten[Lieferantenbezeichnung],0))</f>
        <v>#N/A</v>
      </c>
      <c r="F679" s="79">
        <f t="shared" si="164"/>
        <v>0</v>
      </c>
      <c r="G679" s="79" t="str">
        <f>IF(EA_Tabelle!$L679="","",(INDEX(BT[Ressort],MATCH(EA_Tabelle!$L679,BT[Bedarfsträger],0))))</f>
        <v/>
      </c>
      <c r="H679" s="80" t="str">
        <f>IF(EA_Tabelle!$L679="","",(INDEX(BT[BT_ID],MATCH(EA_Tabelle!$L679,BT[Bedarfsträger],0))))</f>
        <v/>
      </c>
      <c r="I679" s="82">
        <f t="shared" si="165"/>
        <v>0</v>
      </c>
      <c r="J679" s="82">
        <f t="shared" si="166"/>
        <v>0</v>
      </c>
      <c r="K679" s="83">
        <f t="shared" si="167"/>
        <v>0</v>
      </c>
      <c r="L679" s="44"/>
      <c r="M679" s="46"/>
      <c r="N679" s="208"/>
      <c r="O679" s="44"/>
      <c r="P679" s="43"/>
      <c r="Q679" s="206"/>
      <c r="R679" s="44"/>
      <c r="S679" s="90"/>
      <c r="T679" s="46"/>
      <c r="U679" s="210"/>
      <c r="V679" s="43"/>
      <c r="W679" s="186">
        <f>IFERROR(U679*INDEX(Preisstufen[Netto],MATCH(EA_Tabelle!T679,Preisstufen[Preisstufe],0)),0)</f>
        <v>0</v>
      </c>
      <c r="X679" s="186">
        <f t="shared" si="160"/>
        <v>0</v>
      </c>
      <c r="Y679" s="47"/>
      <c r="Z679" s="211"/>
      <c r="AA679" s="212"/>
      <c r="AB679" s="193">
        <f t="shared" si="168"/>
        <v>0</v>
      </c>
      <c r="AC679" s="211">
        <f t="shared" si="169"/>
        <v>0</v>
      </c>
      <c r="AD679" s="88">
        <v>0.19</v>
      </c>
      <c r="AE679" s="195">
        <f t="shared" si="172"/>
        <v>0</v>
      </c>
      <c r="AF679" s="211">
        <f t="shared" si="173"/>
        <v>0</v>
      </c>
      <c r="AG679" s="50"/>
      <c r="AH679" s="43"/>
      <c r="AI679" s="46"/>
      <c r="AJ679" s="43"/>
      <c r="AK679" s="43"/>
      <c r="AL679" s="46"/>
      <c r="AM679" s="47"/>
      <c r="AN679" s="76">
        <f t="shared" si="170"/>
        <v>0</v>
      </c>
      <c r="AO679" s="76">
        <f t="shared" si="174"/>
        <v>0</v>
      </c>
      <c r="AP679" s="214"/>
      <c r="AQ679" s="76">
        <f t="shared" si="171"/>
        <v>0</v>
      </c>
      <c r="AR679" s="91">
        <f t="shared" si="175"/>
        <v>0</v>
      </c>
      <c r="AS679" s="184">
        <f>IF(EA_Tabelle!$AI679="Ja",EA_Tabelle!$AM679,IF(EA_Tabelle!$Y679&lt;&gt;"",EA_Tabelle!$Y679,EA_Tabelle!$U679))</f>
        <v>0</v>
      </c>
      <c r="AT679" s="76">
        <f>IF(EA_Tabelle!$AI679="Ja",EA_Tabelle!$AN679,IF(EA_Tabelle!$AC679&lt;&gt;0,EA_Tabelle!$AC679,EA_Tabelle!$W679))</f>
        <v>0</v>
      </c>
      <c r="AU679" s="91">
        <f>IF(EA_Tabelle!$AI679="Ja",EA_Tabelle!$AO679,IF(EA_Tabelle!$AF679&lt;&gt;0,EA_Tabelle!$AF679,EA_Tabelle!$X679))</f>
        <v>0</v>
      </c>
    </row>
    <row r="680" spans="1:47" s="81" customFormat="1" ht="25" customHeight="1" x14ac:dyDescent="0.3">
      <c r="A680" s="89" t="str">
        <f t="shared" si="161"/>
        <v>0_660</v>
      </c>
      <c r="B680" s="78">
        <f t="shared" si="162"/>
        <v>0</v>
      </c>
      <c r="C680" s="78">
        <f>IF(EA_Tabelle!$B265="","",COUNTIF($B$20:B679,EA_Tabelle!$B265)+1)</f>
        <v>660</v>
      </c>
      <c r="D680" s="77">
        <f t="shared" si="163"/>
        <v>0</v>
      </c>
      <c r="E680" s="77" t="e">
        <f>INDEX(Lieferanten[L_ID],MATCH(EA_Tabelle!$M680,Lieferanten[Lieferantenbezeichnung],0))</f>
        <v>#N/A</v>
      </c>
      <c r="F680" s="79">
        <f t="shared" si="164"/>
        <v>0</v>
      </c>
      <c r="G680" s="79" t="str">
        <f>IF(EA_Tabelle!$L680="","",(INDEX(BT[Ressort],MATCH(EA_Tabelle!$L680,BT[Bedarfsträger],0))))</f>
        <v/>
      </c>
      <c r="H680" s="80" t="str">
        <f>IF(EA_Tabelle!$L680="","",(INDEX(BT[BT_ID],MATCH(EA_Tabelle!$L680,BT[Bedarfsträger],0))))</f>
        <v/>
      </c>
      <c r="I680" s="82">
        <f t="shared" si="165"/>
        <v>0</v>
      </c>
      <c r="J680" s="82">
        <f t="shared" si="166"/>
        <v>0</v>
      </c>
      <c r="K680" s="83">
        <f t="shared" si="167"/>
        <v>0</v>
      </c>
      <c r="L680" s="44"/>
      <c r="M680" s="46"/>
      <c r="N680" s="208"/>
      <c r="O680" s="44"/>
      <c r="P680" s="43"/>
      <c r="Q680" s="206"/>
      <c r="R680" s="44"/>
      <c r="S680" s="90"/>
      <c r="T680" s="46"/>
      <c r="U680" s="210"/>
      <c r="V680" s="43"/>
      <c r="W680" s="186">
        <f>IFERROR(U680*INDEX(Preisstufen[Netto],MATCH(EA_Tabelle!T680,Preisstufen[Preisstufe],0)),0)</f>
        <v>0</v>
      </c>
      <c r="X680" s="186">
        <f t="shared" si="160"/>
        <v>0</v>
      </c>
      <c r="Y680" s="47"/>
      <c r="Z680" s="211"/>
      <c r="AA680" s="212"/>
      <c r="AB680" s="193">
        <f t="shared" si="168"/>
        <v>0</v>
      </c>
      <c r="AC680" s="211">
        <f t="shared" si="169"/>
        <v>0</v>
      </c>
      <c r="AD680" s="88">
        <v>0.19</v>
      </c>
      <c r="AE680" s="195">
        <f t="shared" si="172"/>
        <v>0</v>
      </c>
      <c r="AF680" s="211">
        <f t="shared" si="173"/>
        <v>0</v>
      </c>
      <c r="AG680" s="50"/>
      <c r="AH680" s="43"/>
      <c r="AI680" s="46"/>
      <c r="AJ680" s="43"/>
      <c r="AK680" s="43"/>
      <c r="AL680" s="46"/>
      <c r="AM680" s="47"/>
      <c r="AN680" s="76">
        <f t="shared" si="170"/>
        <v>0</v>
      </c>
      <c r="AO680" s="76">
        <f t="shared" si="174"/>
        <v>0</v>
      </c>
      <c r="AP680" s="214"/>
      <c r="AQ680" s="76">
        <f t="shared" si="171"/>
        <v>0</v>
      </c>
      <c r="AR680" s="91">
        <f t="shared" si="175"/>
        <v>0</v>
      </c>
      <c r="AS680" s="184">
        <f>IF(EA_Tabelle!$AI680="Ja",EA_Tabelle!$AM680,IF(EA_Tabelle!$Y680&lt;&gt;"",EA_Tabelle!$Y680,EA_Tabelle!$U680))</f>
        <v>0</v>
      </c>
      <c r="AT680" s="76">
        <f>IF(EA_Tabelle!$AI680="Ja",EA_Tabelle!$AN680,IF(EA_Tabelle!$AC680&lt;&gt;0,EA_Tabelle!$AC680,EA_Tabelle!$W680))</f>
        <v>0</v>
      </c>
      <c r="AU680" s="91">
        <f>IF(EA_Tabelle!$AI680="Ja",EA_Tabelle!$AO680,IF(EA_Tabelle!$AF680&lt;&gt;0,EA_Tabelle!$AF680,EA_Tabelle!$X680))</f>
        <v>0</v>
      </c>
    </row>
    <row r="681" spans="1:47" s="81" customFormat="1" ht="25" customHeight="1" x14ac:dyDescent="0.3">
      <c r="A681" s="89" t="str">
        <f t="shared" si="161"/>
        <v>0_661</v>
      </c>
      <c r="B681" s="78">
        <f t="shared" si="162"/>
        <v>0</v>
      </c>
      <c r="C681" s="78">
        <f>IF(EA_Tabelle!$B296="","",COUNTIF($B$20:B680,EA_Tabelle!$B296)+1)</f>
        <v>661</v>
      </c>
      <c r="D681" s="77">
        <f t="shared" si="163"/>
        <v>0</v>
      </c>
      <c r="E681" s="77" t="e">
        <f>INDEX(Lieferanten[L_ID],MATCH(EA_Tabelle!$M681,Lieferanten[Lieferantenbezeichnung],0))</f>
        <v>#N/A</v>
      </c>
      <c r="F681" s="79">
        <f t="shared" si="164"/>
        <v>0</v>
      </c>
      <c r="G681" s="79" t="str">
        <f>IF(EA_Tabelle!$L681="","",(INDEX(BT[Ressort],MATCH(EA_Tabelle!$L681,BT[Bedarfsträger],0))))</f>
        <v/>
      </c>
      <c r="H681" s="80" t="str">
        <f>IF(EA_Tabelle!$L681="","",(INDEX(BT[BT_ID],MATCH(EA_Tabelle!$L681,BT[Bedarfsträger],0))))</f>
        <v/>
      </c>
      <c r="I681" s="82">
        <f t="shared" si="165"/>
        <v>0</v>
      </c>
      <c r="J681" s="82">
        <f t="shared" si="166"/>
        <v>0</v>
      </c>
      <c r="K681" s="83">
        <f t="shared" si="167"/>
        <v>0</v>
      </c>
      <c r="L681" s="44"/>
      <c r="M681" s="46"/>
      <c r="N681" s="208"/>
      <c r="O681" s="44"/>
      <c r="P681" s="43"/>
      <c r="Q681" s="206"/>
      <c r="R681" s="44"/>
      <c r="S681" s="90"/>
      <c r="T681" s="46"/>
      <c r="U681" s="210"/>
      <c r="V681" s="43"/>
      <c r="W681" s="186">
        <f>IFERROR(U681*INDEX(Preisstufen[Netto],MATCH(EA_Tabelle!T681,Preisstufen[Preisstufe],0)),0)</f>
        <v>0</v>
      </c>
      <c r="X681" s="186">
        <f t="shared" si="160"/>
        <v>0</v>
      </c>
      <c r="Y681" s="47"/>
      <c r="Z681" s="211"/>
      <c r="AA681" s="212"/>
      <c r="AB681" s="193">
        <f t="shared" si="168"/>
        <v>0</v>
      </c>
      <c r="AC681" s="211">
        <f t="shared" si="169"/>
        <v>0</v>
      </c>
      <c r="AD681" s="88">
        <v>0.19</v>
      </c>
      <c r="AE681" s="195">
        <f t="shared" si="172"/>
        <v>0</v>
      </c>
      <c r="AF681" s="211">
        <f t="shared" si="173"/>
        <v>0</v>
      </c>
      <c r="AG681" s="50"/>
      <c r="AH681" s="43"/>
      <c r="AI681" s="46"/>
      <c r="AJ681" s="43"/>
      <c r="AK681" s="43"/>
      <c r="AL681" s="46"/>
      <c r="AM681" s="47"/>
      <c r="AN681" s="76">
        <f t="shared" si="170"/>
        <v>0</v>
      </c>
      <c r="AO681" s="76">
        <f t="shared" si="174"/>
        <v>0</v>
      </c>
      <c r="AP681" s="214"/>
      <c r="AQ681" s="76">
        <f t="shared" si="171"/>
        <v>0</v>
      </c>
      <c r="AR681" s="91">
        <f t="shared" si="175"/>
        <v>0</v>
      </c>
      <c r="AS681" s="184">
        <f>IF(EA_Tabelle!$AI681="Ja",EA_Tabelle!$AM681,IF(EA_Tabelle!$Y681&lt;&gt;"",EA_Tabelle!$Y681,EA_Tabelle!$U681))</f>
        <v>0</v>
      </c>
      <c r="AT681" s="76">
        <f>IF(EA_Tabelle!$AI681="Ja",EA_Tabelle!$AN681,IF(EA_Tabelle!$AC681&lt;&gt;0,EA_Tabelle!$AC681,EA_Tabelle!$W681))</f>
        <v>0</v>
      </c>
      <c r="AU681" s="91">
        <f>IF(EA_Tabelle!$AI681="Ja",EA_Tabelle!$AO681,IF(EA_Tabelle!$AF681&lt;&gt;0,EA_Tabelle!$AF681,EA_Tabelle!$X681))</f>
        <v>0</v>
      </c>
    </row>
    <row r="682" spans="1:47" s="81" customFormat="1" ht="25" customHeight="1" x14ac:dyDescent="0.3">
      <c r="A682" s="89" t="str">
        <f t="shared" si="161"/>
        <v>0_662</v>
      </c>
      <c r="B682" s="78">
        <f t="shared" si="162"/>
        <v>0</v>
      </c>
      <c r="C682" s="78">
        <f>IF(EA_Tabelle!$B635="","",COUNTIF($B$20:B681,EA_Tabelle!$B635)+1)</f>
        <v>662</v>
      </c>
      <c r="D682" s="77">
        <f t="shared" si="163"/>
        <v>0</v>
      </c>
      <c r="E682" s="77" t="e">
        <f>INDEX(Lieferanten[L_ID],MATCH(EA_Tabelle!$M682,Lieferanten[Lieferantenbezeichnung],0))</f>
        <v>#N/A</v>
      </c>
      <c r="F682" s="79">
        <f t="shared" si="164"/>
        <v>0</v>
      </c>
      <c r="G682" s="79" t="str">
        <f>IF(EA_Tabelle!$L682="","",(INDEX(BT[Ressort],MATCH(EA_Tabelle!$L682,BT[Bedarfsträger],0))))</f>
        <v/>
      </c>
      <c r="H682" s="80" t="str">
        <f>IF(EA_Tabelle!$L682="","",(INDEX(BT[BT_ID],MATCH(EA_Tabelle!$L682,BT[Bedarfsträger],0))))</f>
        <v/>
      </c>
      <c r="I682" s="82">
        <f t="shared" si="165"/>
        <v>0</v>
      </c>
      <c r="J682" s="82">
        <f t="shared" si="166"/>
        <v>0</v>
      </c>
      <c r="K682" s="83">
        <f t="shared" si="167"/>
        <v>0</v>
      </c>
      <c r="L682" s="44"/>
      <c r="M682" s="46"/>
      <c r="N682" s="208"/>
      <c r="O682" s="44"/>
      <c r="P682" s="43"/>
      <c r="Q682" s="206"/>
      <c r="R682" s="44"/>
      <c r="S682" s="90"/>
      <c r="T682" s="46"/>
      <c r="U682" s="210"/>
      <c r="V682" s="43"/>
      <c r="W682" s="186">
        <f>IFERROR(U682*INDEX(Preisstufen[Netto],MATCH(EA_Tabelle!T682,Preisstufen[Preisstufe],0)),0)</f>
        <v>0</v>
      </c>
      <c r="X682" s="186">
        <f t="shared" si="160"/>
        <v>0</v>
      </c>
      <c r="Y682" s="47"/>
      <c r="Z682" s="211"/>
      <c r="AA682" s="212"/>
      <c r="AB682" s="193">
        <f t="shared" si="168"/>
        <v>0</v>
      </c>
      <c r="AC682" s="211">
        <f t="shared" si="169"/>
        <v>0</v>
      </c>
      <c r="AD682" s="88">
        <v>0.19</v>
      </c>
      <c r="AE682" s="195">
        <f t="shared" si="172"/>
        <v>0</v>
      </c>
      <c r="AF682" s="211">
        <f t="shared" si="173"/>
        <v>0</v>
      </c>
      <c r="AG682" s="50"/>
      <c r="AH682" s="43"/>
      <c r="AI682" s="46"/>
      <c r="AJ682" s="43"/>
      <c r="AK682" s="43"/>
      <c r="AL682" s="46"/>
      <c r="AM682" s="47"/>
      <c r="AN682" s="76">
        <f t="shared" si="170"/>
        <v>0</v>
      </c>
      <c r="AO682" s="76">
        <f t="shared" si="174"/>
        <v>0</v>
      </c>
      <c r="AP682" s="214"/>
      <c r="AQ682" s="76">
        <f t="shared" si="171"/>
        <v>0</v>
      </c>
      <c r="AR682" s="91">
        <f t="shared" si="175"/>
        <v>0</v>
      </c>
      <c r="AS682" s="184">
        <f>IF(EA_Tabelle!$AI682="Ja",EA_Tabelle!$AM682,IF(EA_Tabelle!$Y682&lt;&gt;"",EA_Tabelle!$Y682,EA_Tabelle!$U682))</f>
        <v>0</v>
      </c>
      <c r="AT682" s="76">
        <f>IF(EA_Tabelle!$AI682="Ja",EA_Tabelle!$AN682,IF(EA_Tabelle!$AC682&lt;&gt;0,EA_Tabelle!$AC682,EA_Tabelle!$W682))</f>
        <v>0</v>
      </c>
      <c r="AU682" s="91">
        <f>IF(EA_Tabelle!$AI682="Ja",EA_Tabelle!$AO682,IF(EA_Tabelle!$AF682&lt;&gt;0,EA_Tabelle!$AF682,EA_Tabelle!$X682))</f>
        <v>0</v>
      </c>
    </row>
    <row r="683" spans="1:47" s="81" customFormat="1" ht="25" customHeight="1" x14ac:dyDescent="0.3">
      <c r="A683" s="89" t="str">
        <f t="shared" si="161"/>
        <v>0_663</v>
      </c>
      <c r="B683" s="78">
        <f t="shared" si="162"/>
        <v>0</v>
      </c>
      <c r="C683" s="78">
        <f>IF(EA_Tabelle!$B377="","",COUNTIF($B$20:B682,EA_Tabelle!$B377)+1)</f>
        <v>663</v>
      </c>
      <c r="D683" s="77">
        <f t="shared" si="163"/>
        <v>0</v>
      </c>
      <c r="E683" s="77" t="e">
        <f>INDEX(Lieferanten[L_ID],MATCH(EA_Tabelle!$M683,Lieferanten[Lieferantenbezeichnung],0))</f>
        <v>#N/A</v>
      </c>
      <c r="F683" s="79">
        <f t="shared" si="164"/>
        <v>0</v>
      </c>
      <c r="G683" s="79" t="str">
        <f>IF(EA_Tabelle!$L683="","",(INDEX(BT[Ressort],MATCH(EA_Tabelle!$L683,BT[Bedarfsträger],0))))</f>
        <v/>
      </c>
      <c r="H683" s="80" t="str">
        <f>IF(EA_Tabelle!$L683="","",(INDEX(BT[BT_ID],MATCH(EA_Tabelle!$L683,BT[Bedarfsträger],0))))</f>
        <v/>
      </c>
      <c r="I683" s="82">
        <f t="shared" si="165"/>
        <v>0</v>
      </c>
      <c r="J683" s="82">
        <f t="shared" si="166"/>
        <v>0</v>
      </c>
      <c r="K683" s="83">
        <f t="shared" si="167"/>
        <v>0</v>
      </c>
      <c r="L683" s="44"/>
      <c r="M683" s="46"/>
      <c r="N683" s="208"/>
      <c r="O683" s="44"/>
      <c r="P683" s="43"/>
      <c r="Q683" s="206"/>
      <c r="R683" s="44"/>
      <c r="S683" s="90"/>
      <c r="T683" s="46"/>
      <c r="U683" s="210"/>
      <c r="V683" s="43"/>
      <c r="W683" s="186">
        <f>IFERROR(U683*INDEX(Preisstufen[Netto],MATCH(EA_Tabelle!T683,Preisstufen[Preisstufe],0)),0)</f>
        <v>0</v>
      </c>
      <c r="X683" s="186">
        <f t="shared" si="160"/>
        <v>0</v>
      </c>
      <c r="Y683" s="47"/>
      <c r="Z683" s="211"/>
      <c r="AA683" s="212"/>
      <c r="AB683" s="193">
        <f t="shared" si="168"/>
        <v>0</v>
      </c>
      <c r="AC683" s="211">
        <f t="shared" si="169"/>
        <v>0</v>
      </c>
      <c r="AD683" s="88">
        <v>0.19</v>
      </c>
      <c r="AE683" s="195">
        <f t="shared" si="172"/>
        <v>0</v>
      </c>
      <c r="AF683" s="211">
        <f t="shared" si="173"/>
        <v>0</v>
      </c>
      <c r="AG683" s="50"/>
      <c r="AH683" s="43"/>
      <c r="AI683" s="46"/>
      <c r="AJ683" s="43"/>
      <c r="AK683" s="43"/>
      <c r="AL683" s="46"/>
      <c r="AM683" s="47"/>
      <c r="AN683" s="76">
        <f t="shared" si="170"/>
        <v>0</v>
      </c>
      <c r="AO683" s="76">
        <f t="shared" si="174"/>
        <v>0</v>
      </c>
      <c r="AP683" s="214"/>
      <c r="AQ683" s="76">
        <f t="shared" si="171"/>
        <v>0</v>
      </c>
      <c r="AR683" s="91">
        <f t="shared" si="175"/>
        <v>0</v>
      </c>
      <c r="AS683" s="184">
        <f>IF(EA_Tabelle!$AI683="Ja",EA_Tabelle!$AM683,IF(EA_Tabelle!$Y683&lt;&gt;"",EA_Tabelle!$Y683,EA_Tabelle!$U683))</f>
        <v>0</v>
      </c>
      <c r="AT683" s="76">
        <f>IF(EA_Tabelle!$AI683="Ja",EA_Tabelle!$AN683,IF(EA_Tabelle!$AC683&lt;&gt;0,EA_Tabelle!$AC683,EA_Tabelle!$W683))</f>
        <v>0</v>
      </c>
      <c r="AU683" s="91">
        <f>IF(EA_Tabelle!$AI683="Ja",EA_Tabelle!$AO683,IF(EA_Tabelle!$AF683&lt;&gt;0,EA_Tabelle!$AF683,EA_Tabelle!$X683))</f>
        <v>0</v>
      </c>
    </row>
    <row r="684" spans="1:47" s="81" customFormat="1" ht="25" customHeight="1" x14ac:dyDescent="0.3">
      <c r="A684" s="89" t="str">
        <f t="shared" si="161"/>
        <v>0_664</v>
      </c>
      <c r="B684" s="78">
        <f t="shared" si="162"/>
        <v>0</v>
      </c>
      <c r="C684" s="78">
        <f>IF(EA_Tabelle!$B264="","",COUNTIF($B$20:B683,EA_Tabelle!$B264)+1)</f>
        <v>664</v>
      </c>
      <c r="D684" s="77">
        <f t="shared" si="163"/>
        <v>0</v>
      </c>
      <c r="E684" s="77" t="e">
        <f>INDEX(Lieferanten[L_ID],MATCH(EA_Tabelle!$M684,Lieferanten[Lieferantenbezeichnung],0))</f>
        <v>#N/A</v>
      </c>
      <c r="F684" s="79">
        <f t="shared" si="164"/>
        <v>0</v>
      </c>
      <c r="G684" s="79" t="str">
        <f>IF(EA_Tabelle!$L684="","",(INDEX(BT[Ressort],MATCH(EA_Tabelle!$L684,BT[Bedarfsträger],0))))</f>
        <v/>
      </c>
      <c r="H684" s="80" t="str">
        <f>IF(EA_Tabelle!$L684="","",(INDEX(BT[BT_ID],MATCH(EA_Tabelle!$L684,BT[Bedarfsträger],0))))</f>
        <v/>
      </c>
      <c r="I684" s="82">
        <f t="shared" si="165"/>
        <v>0</v>
      </c>
      <c r="J684" s="82">
        <f t="shared" si="166"/>
        <v>0</v>
      </c>
      <c r="K684" s="83">
        <f t="shared" si="167"/>
        <v>0</v>
      </c>
      <c r="L684" s="44"/>
      <c r="M684" s="46"/>
      <c r="N684" s="208"/>
      <c r="O684" s="44"/>
      <c r="P684" s="43"/>
      <c r="Q684" s="206"/>
      <c r="R684" s="44"/>
      <c r="S684" s="90"/>
      <c r="T684" s="46"/>
      <c r="U684" s="210"/>
      <c r="V684" s="43"/>
      <c r="W684" s="186">
        <f>IFERROR(U684*INDEX(Preisstufen[Netto],MATCH(EA_Tabelle!T684,Preisstufen[Preisstufe],0)),0)</f>
        <v>0</v>
      </c>
      <c r="X684" s="186">
        <f t="shared" si="160"/>
        <v>0</v>
      </c>
      <c r="Y684" s="47"/>
      <c r="Z684" s="211"/>
      <c r="AA684" s="212"/>
      <c r="AB684" s="193">
        <f t="shared" si="168"/>
        <v>0</v>
      </c>
      <c r="AC684" s="211">
        <f t="shared" si="169"/>
        <v>0</v>
      </c>
      <c r="AD684" s="88">
        <v>0.19</v>
      </c>
      <c r="AE684" s="195">
        <f t="shared" si="172"/>
        <v>0</v>
      </c>
      <c r="AF684" s="211">
        <f t="shared" si="173"/>
        <v>0</v>
      </c>
      <c r="AG684" s="50"/>
      <c r="AH684" s="43"/>
      <c r="AI684" s="46"/>
      <c r="AJ684" s="43"/>
      <c r="AK684" s="43"/>
      <c r="AL684" s="46"/>
      <c r="AM684" s="47"/>
      <c r="AN684" s="76">
        <f t="shared" si="170"/>
        <v>0</v>
      </c>
      <c r="AO684" s="76">
        <f t="shared" si="174"/>
        <v>0</v>
      </c>
      <c r="AP684" s="214"/>
      <c r="AQ684" s="76">
        <f t="shared" si="171"/>
        <v>0</v>
      </c>
      <c r="AR684" s="91">
        <f t="shared" si="175"/>
        <v>0</v>
      </c>
      <c r="AS684" s="184">
        <f>IF(EA_Tabelle!$AI684="Ja",EA_Tabelle!$AM684,IF(EA_Tabelle!$Y684&lt;&gt;"",EA_Tabelle!$Y684,EA_Tabelle!$U684))</f>
        <v>0</v>
      </c>
      <c r="AT684" s="76">
        <f>IF(EA_Tabelle!$AI684="Ja",EA_Tabelle!$AN684,IF(EA_Tabelle!$AC684&lt;&gt;0,EA_Tabelle!$AC684,EA_Tabelle!$W684))</f>
        <v>0</v>
      </c>
      <c r="AU684" s="91">
        <f>IF(EA_Tabelle!$AI684="Ja",EA_Tabelle!$AO684,IF(EA_Tabelle!$AF684&lt;&gt;0,EA_Tabelle!$AF684,EA_Tabelle!$X684))</f>
        <v>0</v>
      </c>
    </row>
    <row r="685" spans="1:47" s="81" customFormat="1" ht="25" customHeight="1" x14ac:dyDescent="0.3">
      <c r="A685" s="89" t="str">
        <f t="shared" si="161"/>
        <v>0_665</v>
      </c>
      <c r="B685" s="78">
        <f t="shared" si="162"/>
        <v>0</v>
      </c>
      <c r="C685" s="78">
        <f>IF(EA_Tabelle!$B276="","",COUNTIF($B$20:B684,EA_Tabelle!$B276)+1)</f>
        <v>665</v>
      </c>
      <c r="D685" s="77">
        <f t="shared" si="163"/>
        <v>0</v>
      </c>
      <c r="E685" s="77" t="e">
        <f>INDEX(Lieferanten[L_ID],MATCH(EA_Tabelle!$M685,Lieferanten[Lieferantenbezeichnung],0))</f>
        <v>#N/A</v>
      </c>
      <c r="F685" s="79">
        <f t="shared" si="164"/>
        <v>0</v>
      </c>
      <c r="G685" s="79" t="str">
        <f>IF(EA_Tabelle!$L685="","",(INDEX(BT[Ressort],MATCH(EA_Tabelle!$L685,BT[Bedarfsträger],0))))</f>
        <v/>
      </c>
      <c r="H685" s="80" t="str">
        <f>IF(EA_Tabelle!$L685="","",(INDEX(BT[BT_ID],MATCH(EA_Tabelle!$L685,BT[Bedarfsträger],0))))</f>
        <v/>
      </c>
      <c r="I685" s="82">
        <f t="shared" si="165"/>
        <v>0</v>
      </c>
      <c r="J685" s="82">
        <f t="shared" si="166"/>
        <v>0</v>
      </c>
      <c r="K685" s="83">
        <f t="shared" si="167"/>
        <v>0</v>
      </c>
      <c r="L685" s="44"/>
      <c r="M685" s="46"/>
      <c r="N685" s="208"/>
      <c r="O685" s="44"/>
      <c r="P685" s="43"/>
      <c r="Q685" s="206"/>
      <c r="R685" s="44"/>
      <c r="S685" s="90"/>
      <c r="T685" s="46"/>
      <c r="U685" s="210"/>
      <c r="V685" s="43"/>
      <c r="W685" s="186">
        <f>IFERROR(U685*INDEX(Preisstufen[Netto],MATCH(EA_Tabelle!T685,Preisstufen[Preisstufe],0)),0)</f>
        <v>0</v>
      </c>
      <c r="X685" s="186">
        <f t="shared" si="160"/>
        <v>0</v>
      </c>
      <c r="Y685" s="47"/>
      <c r="Z685" s="211"/>
      <c r="AA685" s="212"/>
      <c r="AB685" s="193">
        <f t="shared" si="168"/>
        <v>0</v>
      </c>
      <c r="AC685" s="211">
        <f t="shared" si="169"/>
        <v>0</v>
      </c>
      <c r="AD685" s="88">
        <v>0.19</v>
      </c>
      <c r="AE685" s="195">
        <f t="shared" si="172"/>
        <v>0</v>
      </c>
      <c r="AF685" s="211">
        <f t="shared" si="173"/>
        <v>0</v>
      </c>
      <c r="AG685" s="50"/>
      <c r="AH685" s="43"/>
      <c r="AI685" s="46"/>
      <c r="AJ685" s="43"/>
      <c r="AK685" s="43"/>
      <c r="AL685" s="46"/>
      <c r="AM685" s="47"/>
      <c r="AN685" s="76">
        <f t="shared" si="170"/>
        <v>0</v>
      </c>
      <c r="AO685" s="76">
        <f t="shared" si="174"/>
        <v>0</v>
      </c>
      <c r="AP685" s="214"/>
      <c r="AQ685" s="76">
        <f t="shared" si="171"/>
        <v>0</v>
      </c>
      <c r="AR685" s="91">
        <f t="shared" si="175"/>
        <v>0</v>
      </c>
      <c r="AS685" s="184">
        <f>IF(EA_Tabelle!$AI685="Ja",EA_Tabelle!$AM685,IF(EA_Tabelle!$Y685&lt;&gt;"",EA_Tabelle!$Y685,EA_Tabelle!$U685))</f>
        <v>0</v>
      </c>
      <c r="AT685" s="76">
        <f>IF(EA_Tabelle!$AI685="Ja",EA_Tabelle!$AN685,IF(EA_Tabelle!$AC685&lt;&gt;0,EA_Tabelle!$AC685,EA_Tabelle!$W685))</f>
        <v>0</v>
      </c>
      <c r="AU685" s="91">
        <f>IF(EA_Tabelle!$AI685="Ja",EA_Tabelle!$AO685,IF(EA_Tabelle!$AF685&lt;&gt;0,EA_Tabelle!$AF685,EA_Tabelle!$X685))</f>
        <v>0</v>
      </c>
    </row>
    <row r="686" spans="1:47" s="81" customFormat="1" ht="25" customHeight="1" x14ac:dyDescent="0.3">
      <c r="A686" s="89" t="str">
        <f t="shared" si="161"/>
        <v>0_666</v>
      </c>
      <c r="B686" s="78">
        <f t="shared" si="162"/>
        <v>0</v>
      </c>
      <c r="C686" s="78">
        <f>IF(EA_Tabelle!$B303="","",COUNTIF($B$20:B685,EA_Tabelle!$B303)+1)</f>
        <v>666</v>
      </c>
      <c r="D686" s="77">
        <f t="shared" si="163"/>
        <v>0</v>
      </c>
      <c r="E686" s="77" t="e">
        <f>INDEX(Lieferanten[L_ID],MATCH(EA_Tabelle!$M686,Lieferanten[Lieferantenbezeichnung],0))</f>
        <v>#N/A</v>
      </c>
      <c r="F686" s="79">
        <f t="shared" si="164"/>
        <v>0</v>
      </c>
      <c r="G686" s="79" t="str">
        <f>IF(EA_Tabelle!$L686="","",(INDEX(BT[Ressort],MATCH(EA_Tabelle!$L686,BT[Bedarfsträger],0))))</f>
        <v/>
      </c>
      <c r="H686" s="80" t="str">
        <f>IF(EA_Tabelle!$L686="","",(INDEX(BT[BT_ID],MATCH(EA_Tabelle!$L686,BT[Bedarfsträger],0))))</f>
        <v/>
      </c>
      <c r="I686" s="82">
        <f t="shared" si="165"/>
        <v>0</v>
      </c>
      <c r="J686" s="82">
        <f t="shared" si="166"/>
        <v>0</v>
      </c>
      <c r="K686" s="83">
        <f t="shared" si="167"/>
        <v>0</v>
      </c>
      <c r="L686" s="44"/>
      <c r="M686" s="46"/>
      <c r="N686" s="208"/>
      <c r="O686" s="44"/>
      <c r="P686" s="43"/>
      <c r="Q686" s="206"/>
      <c r="R686" s="44"/>
      <c r="S686" s="90"/>
      <c r="T686" s="46"/>
      <c r="U686" s="210"/>
      <c r="V686" s="43"/>
      <c r="W686" s="186">
        <f>IFERROR(U686*INDEX(Preisstufen[Netto],MATCH(EA_Tabelle!T686,Preisstufen[Preisstufe],0)),0)</f>
        <v>0</v>
      </c>
      <c r="X686" s="186">
        <f t="shared" si="160"/>
        <v>0</v>
      </c>
      <c r="Y686" s="47"/>
      <c r="Z686" s="211"/>
      <c r="AA686" s="212"/>
      <c r="AB686" s="193">
        <f t="shared" si="168"/>
        <v>0</v>
      </c>
      <c r="AC686" s="211">
        <f t="shared" si="169"/>
        <v>0</v>
      </c>
      <c r="AD686" s="88">
        <v>0.19</v>
      </c>
      <c r="AE686" s="195">
        <f t="shared" si="172"/>
        <v>0</v>
      </c>
      <c r="AF686" s="211">
        <f t="shared" si="173"/>
        <v>0</v>
      </c>
      <c r="AG686" s="50"/>
      <c r="AH686" s="43"/>
      <c r="AI686" s="46"/>
      <c r="AJ686" s="43"/>
      <c r="AK686" s="43"/>
      <c r="AL686" s="46"/>
      <c r="AM686" s="47"/>
      <c r="AN686" s="76">
        <f t="shared" si="170"/>
        <v>0</v>
      </c>
      <c r="AO686" s="76">
        <f t="shared" si="174"/>
        <v>0</v>
      </c>
      <c r="AP686" s="214"/>
      <c r="AQ686" s="76">
        <f t="shared" si="171"/>
        <v>0</v>
      </c>
      <c r="AR686" s="91">
        <f t="shared" si="175"/>
        <v>0</v>
      </c>
      <c r="AS686" s="184">
        <f>IF(EA_Tabelle!$AI686="Ja",EA_Tabelle!$AM686,IF(EA_Tabelle!$Y686&lt;&gt;"",EA_Tabelle!$Y686,EA_Tabelle!$U686))</f>
        <v>0</v>
      </c>
      <c r="AT686" s="76">
        <f>IF(EA_Tabelle!$AI686="Ja",EA_Tabelle!$AN686,IF(EA_Tabelle!$AC686&lt;&gt;0,EA_Tabelle!$AC686,EA_Tabelle!$W686))</f>
        <v>0</v>
      </c>
      <c r="AU686" s="91">
        <f>IF(EA_Tabelle!$AI686="Ja",EA_Tabelle!$AO686,IF(EA_Tabelle!$AF686&lt;&gt;0,EA_Tabelle!$AF686,EA_Tabelle!$X686))</f>
        <v>0</v>
      </c>
    </row>
    <row r="687" spans="1:47" s="81" customFormat="1" ht="25" customHeight="1" x14ac:dyDescent="0.3">
      <c r="A687" s="89" t="str">
        <f t="shared" si="161"/>
        <v>0_667</v>
      </c>
      <c r="B687" s="78">
        <f t="shared" si="162"/>
        <v>0</v>
      </c>
      <c r="C687" s="78">
        <f>IF(EA_Tabelle!$B514="","",COUNTIF($B$20:B686,EA_Tabelle!$B514)+1)</f>
        <v>667</v>
      </c>
      <c r="D687" s="77">
        <f t="shared" si="163"/>
        <v>0</v>
      </c>
      <c r="E687" s="77" t="e">
        <f>INDEX(Lieferanten[L_ID],MATCH(EA_Tabelle!$M687,Lieferanten[Lieferantenbezeichnung],0))</f>
        <v>#N/A</v>
      </c>
      <c r="F687" s="79">
        <f t="shared" si="164"/>
        <v>0</v>
      </c>
      <c r="G687" s="79" t="str">
        <f>IF(EA_Tabelle!$L687="","",(INDEX(BT[Ressort],MATCH(EA_Tabelle!$L687,BT[Bedarfsträger],0))))</f>
        <v/>
      </c>
      <c r="H687" s="80" t="str">
        <f>IF(EA_Tabelle!$L687="","",(INDEX(BT[BT_ID],MATCH(EA_Tabelle!$L687,BT[Bedarfsträger],0))))</f>
        <v/>
      </c>
      <c r="I687" s="82">
        <f t="shared" si="165"/>
        <v>0</v>
      </c>
      <c r="J687" s="82">
        <f t="shared" si="166"/>
        <v>0</v>
      </c>
      <c r="K687" s="83">
        <f t="shared" si="167"/>
        <v>0</v>
      </c>
      <c r="L687" s="44"/>
      <c r="M687" s="46"/>
      <c r="N687" s="208"/>
      <c r="O687" s="44"/>
      <c r="P687" s="43"/>
      <c r="Q687" s="206"/>
      <c r="R687" s="44"/>
      <c r="S687" s="90"/>
      <c r="T687" s="46"/>
      <c r="U687" s="210"/>
      <c r="V687" s="43"/>
      <c r="W687" s="186">
        <f>IFERROR(U687*INDEX(Preisstufen[Netto],MATCH(EA_Tabelle!T687,Preisstufen[Preisstufe],0)),0)</f>
        <v>0</v>
      </c>
      <c r="X687" s="186">
        <f t="shared" si="160"/>
        <v>0</v>
      </c>
      <c r="Y687" s="47"/>
      <c r="Z687" s="211"/>
      <c r="AA687" s="212"/>
      <c r="AB687" s="193">
        <f t="shared" si="168"/>
        <v>0</v>
      </c>
      <c r="AC687" s="211">
        <f t="shared" si="169"/>
        <v>0</v>
      </c>
      <c r="AD687" s="88">
        <v>0.19</v>
      </c>
      <c r="AE687" s="195">
        <f t="shared" si="172"/>
        <v>0</v>
      </c>
      <c r="AF687" s="211">
        <f t="shared" si="173"/>
        <v>0</v>
      </c>
      <c r="AG687" s="50"/>
      <c r="AH687" s="43"/>
      <c r="AI687" s="46"/>
      <c r="AJ687" s="43"/>
      <c r="AK687" s="43"/>
      <c r="AL687" s="46"/>
      <c r="AM687" s="47"/>
      <c r="AN687" s="76">
        <f t="shared" si="170"/>
        <v>0</v>
      </c>
      <c r="AO687" s="76">
        <f t="shared" si="174"/>
        <v>0</v>
      </c>
      <c r="AP687" s="214"/>
      <c r="AQ687" s="76">
        <f t="shared" si="171"/>
        <v>0</v>
      </c>
      <c r="AR687" s="91">
        <f t="shared" si="175"/>
        <v>0</v>
      </c>
      <c r="AS687" s="184">
        <f>IF(EA_Tabelle!$AI687="Ja",EA_Tabelle!$AM687,IF(EA_Tabelle!$Y687&lt;&gt;"",EA_Tabelle!$Y687,EA_Tabelle!$U687))</f>
        <v>0</v>
      </c>
      <c r="AT687" s="76">
        <f>IF(EA_Tabelle!$AI687="Ja",EA_Tabelle!$AN687,IF(EA_Tabelle!$AC687&lt;&gt;0,EA_Tabelle!$AC687,EA_Tabelle!$W687))</f>
        <v>0</v>
      </c>
      <c r="AU687" s="91">
        <f>IF(EA_Tabelle!$AI687="Ja",EA_Tabelle!$AO687,IF(EA_Tabelle!$AF687&lt;&gt;0,EA_Tabelle!$AF687,EA_Tabelle!$X687))</f>
        <v>0</v>
      </c>
    </row>
    <row r="688" spans="1:47" s="81" customFormat="1" ht="25" customHeight="1" x14ac:dyDescent="0.3">
      <c r="A688" s="89" t="str">
        <f t="shared" si="161"/>
        <v>0_668</v>
      </c>
      <c r="B688" s="78">
        <f t="shared" si="162"/>
        <v>0</v>
      </c>
      <c r="C688" s="78">
        <f>IF(EA_Tabelle!$B546="","",COUNTIF($B$20:B687,EA_Tabelle!$B546)+1)</f>
        <v>668</v>
      </c>
      <c r="D688" s="77">
        <f t="shared" si="163"/>
        <v>0</v>
      </c>
      <c r="E688" s="77" t="e">
        <f>INDEX(Lieferanten[L_ID],MATCH(EA_Tabelle!$M688,Lieferanten[Lieferantenbezeichnung],0))</f>
        <v>#N/A</v>
      </c>
      <c r="F688" s="79">
        <f t="shared" si="164"/>
        <v>0</v>
      </c>
      <c r="G688" s="79" t="str">
        <f>IF(EA_Tabelle!$L688="","",(INDEX(BT[Ressort],MATCH(EA_Tabelle!$L688,BT[Bedarfsträger],0))))</f>
        <v/>
      </c>
      <c r="H688" s="80" t="str">
        <f>IF(EA_Tabelle!$L688="","",(INDEX(BT[BT_ID],MATCH(EA_Tabelle!$L688,BT[Bedarfsträger],0))))</f>
        <v/>
      </c>
      <c r="I688" s="82">
        <f t="shared" si="165"/>
        <v>0</v>
      </c>
      <c r="J688" s="82">
        <f t="shared" si="166"/>
        <v>0</v>
      </c>
      <c r="K688" s="83">
        <f t="shared" si="167"/>
        <v>0</v>
      </c>
      <c r="L688" s="44"/>
      <c r="M688" s="46"/>
      <c r="N688" s="208"/>
      <c r="O688" s="44"/>
      <c r="P688" s="43"/>
      <c r="Q688" s="206"/>
      <c r="R688" s="44"/>
      <c r="S688" s="90"/>
      <c r="T688" s="46"/>
      <c r="U688" s="210"/>
      <c r="V688" s="43"/>
      <c r="W688" s="186">
        <f>IFERROR(U688*INDEX(Preisstufen[Netto],MATCH(EA_Tabelle!T688,Preisstufen[Preisstufe],0)),0)</f>
        <v>0</v>
      </c>
      <c r="X688" s="186">
        <f t="shared" si="160"/>
        <v>0</v>
      </c>
      <c r="Y688" s="47"/>
      <c r="Z688" s="211"/>
      <c r="AA688" s="212"/>
      <c r="AB688" s="193">
        <f t="shared" si="168"/>
        <v>0</v>
      </c>
      <c r="AC688" s="211">
        <f t="shared" si="169"/>
        <v>0</v>
      </c>
      <c r="AD688" s="88">
        <v>0.19</v>
      </c>
      <c r="AE688" s="195">
        <f t="shared" si="172"/>
        <v>0</v>
      </c>
      <c r="AF688" s="211">
        <f t="shared" si="173"/>
        <v>0</v>
      </c>
      <c r="AG688" s="50"/>
      <c r="AH688" s="43"/>
      <c r="AI688" s="46"/>
      <c r="AJ688" s="43"/>
      <c r="AK688" s="43"/>
      <c r="AL688" s="46"/>
      <c r="AM688" s="47"/>
      <c r="AN688" s="76">
        <f t="shared" si="170"/>
        <v>0</v>
      </c>
      <c r="AO688" s="76">
        <f t="shared" si="174"/>
        <v>0</v>
      </c>
      <c r="AP688" s="214"/>
      <c r="AQ688" s="76">
        <f t="shared" si="171"/>
        <v>0</v>
      </c>
      <c r="AR688" s="91">
        <f t="shared" si="175"/>
        <v>0</v>
      </c>
      <c r="AS688" s="184">
        <f>IF(EA_Tabelle!$AI688="Ja",EA_Tabelle!$AM688,IF(EA_Tabelle!$Y688&lt;&gt;"",EA_Tabelle!$Y688,EA_Tabelle!$U688))</f>
        <v>0</v>
      </c>
      <c r="AT688" s="76">
        <f>IF(EA_Tabelle!$AI688="Ja",EA_Tabelle!$AN688,IF(EA_Tabelle!$AC688&lt;&gt;0,EA_Tabelle!$AC688,EA_Tabelle!$W688))</f>
        <v>0</v>
      </c>
      <c r="AU688" s="91">
        <f>IF(EA_Tabelle!$AI688="Ja",EA_Tabelle!$AO688,IF(EA_Tabelle!$AF688&lt;&gt;0,EA_Tabelle!$AF688,EA_Tabelle!$X688))</f>
        <v>0</v>
      </c>
    </row>
    <row r="689" spans="1:47" s="81" customFormat="1" ht="25" customHeight="1" x14ac:dyDescent="0.3">
      <c r="A689" s="89" t="str">
        <f t="shared" si="161"/>
        <v>0_669</v>
      </c>
      <c r="B689" s="78">
        <f t="shared" si="162"/>
        <v>0</v>
      </c>
      <c r="C689" s="78">
        <f>IF(EA_Tabelle!$B278="","",COUNTIF($B$20:B688,EA_Tabelle!$B278)+1)</f>
        <v>669</v>
      </c>
      <c r="D689" s="77">
        <f t="shared" si="163"/>
        <v>0</v>
      </c>
      <c r="E689" s="77" t="e">
        <f>INDEX(Lieferanten[L_ID],MATCH(EA_Tabelle!$M689,Lieferanten[Lieferantenbezeichnung],0))</f>
        <v>#N/A</v>
      </c>
      <c r="F689" s="79">
        <f t="shared" si="164"/>
        <v>0</v>
      </c>
      <c r="G689" s="79" t="str">
        <f>IF(EA_Tabelle!$L689="","",(INDEX(BT[Ressort],MATCH(EA_Tabelle!$L689,BT[Bedarfsträger],0))))</f>
        <v/>
      </c>
      <c r="H689" s="80" t="str">
        <f>IF(EA_Tabelle!$L689="","",(INDEX(BT[BT_ID],MATCH(EA_Tabelle!$L689,BT[Bedarfsträger],0))))</f>
        <v/>
      </c>
      <c r="I689" s="82">
        <f t="shared" si="165"/>
        <v>0</v>
      </c>
      <c r="J689" s="82">
        <f t="shared" si="166"/>
        <v>0</v>
      </c>
      <c r="K689" s="83">
        <f t="shared" si="167"/>
        <v>0</v>
      </c>
      <c r="L689" s="44"/>
      <c r="M689" s="46"/>
      <c r="N689" s="208"/>
      <c r="O689" s="44"/>
      <c r="P689" s="43"/>
      <c r="Q689" s="206"/>
      <c r="R689" s="44"/>
      <c r="S689" s="90"/>
      <c r="T689" s="46"/>
      <c r="U689" s="210"/>
      <c r="V689" s="43"/>
      <c r="W689" s="186">
        <f>IFERROR(U689*INDEX(Preisstufen[Netto],MATCH(EA_Tabelle!T689,Preisstufen[Preisstufe],0)),0)</f>
        <v>0</v>
      </c>
      <c r="X689" s="186">
        <f t="shared" si="160"/>
        <v>0</v>
      </c>
      <c r="Y689" s="47"/>
      <c r="Z689" s="211"/>
      <c r="AA689" s="212"/>
      <c r="AB689" s="193">
        <f t="shared" si="168"/>
        <v>0</v>
      </c>
      <c r="AC689" s="211">
        <f t="shared" si="169"/>
        <v>0</v>
      </c>
      <c r="AD689" s="88">
        <v>0.19</v>
      </c>
      <c r="AE689" s="195">
        <f t="shared" si="172"/>
        <v>0</v>
      </c>
      <c r="AF689" s="211">
        <f t="shared" si="173"/>
        <v>0</v>
      </c>
      <c r="AG689" s="50"/>
      <c r="AH689" s="43"/>
      <c r="AI689" s="46"/>
      <c r="AJ689" s="43"/>
      <c r="AK689" s="43"/>
      <c r="AL689" s="46"/>
      <c r="AM689" s="47"/>
      <c r="AN689" s="76">
        <f t="shared" si="170"/>
        <v>0</v>
      </c>
      <c r="AO689" s="76">
        <f t="shared" si="174"/>
        <v>0</v>
      </c>
      <c r="AP689" s="214"/>
      <c r="AQ689" s="76">
        <f t="shared" si="171"/>
        <v>0</v>
      </c>
      <c r="AR689" s="91">
        <f t="shared" si="175"/>
        <v>0</v>
      </c>
      <c r="AS689" s="184">
        <f>IF(EA_Tabelle!$AI689="Ja",EA_Tabelle!$AM689,IF(EA_Tabelle!$Y689&lt;&gt;"",EA_Tabelle!$Y689,EA_Tabelle!$U689))</f>
        <v>0</v>
      </c>
      <c r="AT689" s="76">
        <f>IF(EA_Tabelle!$AI689="Ja",EA_Tabelle!$AN689,IF(EA_Tabelle!$AC689&lt;&gt;0,EA_Tabelle!$AC689,EA_Tabelle!$W689))</f>
        <v>0</v>
      </c>
      <c r="AU689" s="91">
        <f>IF(EA_Tabelle!$AI689="Ja",EA_Tabelle!$AO689,IF(EA_Tabelle!$AF689&lt;&gt;0,EA_Tabelle!$AF689,EA_Tabelle!$X689))</f>
        <v>0</v>
      </c>
    </row>
    <row r="690" spans="1:47" s="81" customFormat="1" ht="25" customHeight="1" x14ac:dyDescent="0.3">
      <c r="A690" s="89" t="str">
        <f t="shared" si="161"/>
        <v>0_670</v>
      </c>
      <c r="B690" s="78">
        <f t="shared" si="162"/>
        <v>0</v>
      </c>
      <c r="C690" s="78">
        <f>IF(EA_Tabelle!$B730="","",COUNTIF($B$20:B689,EA_Tabelle!$B730)+1)</f>
        <v>670</v>
      </c>
      <c r="D690" s="77">
        <f t="shared" si="163"/>
        <v>0</v>
      </c>
      <c r="E690" s="77" t="e">
        <f>INDEX(Lieferanten[L_ID],MATCH(EA_Tabelle!$M690,Lieferanten[Lieferantenbezeichnung],0))</f>
        <v>#N/A</v>
      </c>
      <c r="F690" s="79">
        <f t="shared" si="164"/>
        <v>0</v>
      </c>
      <c r="G690" s="79" t="str">
        <f>IF(EA_Tabelle!$L690="","",(INDEX(BT[Ressort],MATCH(EA_Tabelle!$L690,BT[Bedarfsträger],0))))</f>
        <v/>
      </c>
      <c r="H690" s="80" t="str">
        <f>IF(EA_Tabelle!$L690="","",(INDEX(BT[BT_ID],MATCH(EA_Tabelle!$L690,BT[Bedarfsträger],0))))</f>
        <v/>
      </c>
      <c r="I690" s="82">
        <f t="shared" si="165"/>
        <v>0</v>
      </c>
      <c r="J690" s="82">
        <f t="shared" si="166"/>
        <v>0</v>
      </c>
      <c r="K690" s="83">
        <f t="shared" si="167"/>
        <v>0</v>
      </c>
      <c r="L690" s="44"/>
      <c r="M690" s="46"/>
      <c r="N690" s="208"/>
      <c r="O690" s="44"/>
      <c r="P690" s="43"/>
      <c r="Q690" s="206"/>
      <c r="R690" s="44"/>
      <c r="S690" s="90"/>
      <c r="T690" s="46"/>
      <c r="U690" s="210"/>
      <c r="V690" s="43"/>
      <c r="W690" s="186">
        <f>IFERROR(U690*INDEX(Preisstufen[Netto],MATCH(EA_Tabelle!T690,Preisstufen[Preisstufe],0)),0)</f>
        <v>0</v>
      </c>
      <c r="X690" s="186">
        <f t="shared" si="160"/>
        <v>0</v>
      </c>
      <c r="Y690" s="47"/>
      <c r="Z690" s="211"/>
      <c r="AA690" s="212"/>
      <c r="AB690" s="193">
        <f t="shared" si="168"/>
        <v>0</v>
      </c>
      <c r="AC690" s="211">
        <f t="shared" si="169"/>
        <v>0</v>
      </c>
      <c r="AD690" s="88">
        <v>0.19</v>
      </c>
      <c r="AE690" s="195">
        <f t="shared" si="172"/>
        <v>0</v>
      </c>
      <c r="AF690" s="211">
        <f t="shared" si="173"/>
        <v>0</v>
      </c>
      <c r="AG690" s="50"/>
      <c r="AH690" s="43"/>
      <c r="AI690" s="46"/>
      <c r="AJ690" s="43"/>
      <c r="AK690" s="43"/>
      <c r="AL690" s="46"/>
      <c r="AM690" s="47"/>
      <c r="AN690" s="76">
        <f t="shared" si="170"/>
        <v>0</v>
      </c>
      <c r="AO690" s="76">
        <f t="shared" si="174"/>
        <v>0</v>
      </c>
      <c r="AP690" s="214"/>
      <c r="AQ690" s="76">
        <f t="shared" si="171"/>
        <v>0</v>
      </c>
      <c r="AR690" s="91">
        <f t="shared" si="175"/>
        <v>0</v>
      </c>
      <c r="AS690" s="184">
        <f>IF(EA_Tabelle!$AI690="Ja",EA_Tabelle!$AM690,IF(EA_Tabelle!$Y690&lt;&gt;"",EA_Tabelle!$Y690,EA_Tabelle!$U690))</f>
        <v>0</v>
      </c>
      <c r="AT690" s="76">
        <f>IF(EA_Tabelle!$AI690="Ja",EA_Tabelle!$AN690,IF(EA_Tabelle!$AC690&lt;&gt;0,EA_Tabelle!$AC690,EA_Tabelle!$W690))</f>
        <v>0</v>
      </c>
      <c r="AU690" s="91">
        <f>IF(EA_Tabelle!$AI690="Ja",EA_Tabelle!$AO690,IF(EA_Tabelle!$AF690&lt;&gt;0,EA_Tabelle!$AF690,EA_Tabelle!$X690))</f>
        <v>0</v>
      </c>
    </row>
    <row r="691" spans="1:47" s="81" customFormat="1" ht="25" customHeight="1" x14ac:dyDescent="0.3">
      <c r="A691" s="89" t="str">
        <f t="shared" si="161"/>
        <v>0_671</v>
      </c>
      <c r="B691" s="78">
        <f t="shared" si="162"/>
        <v>0</v>
      </c>
      <c r="C691" s="78">
        <f>IF(EA_Tabelle!$B560="","",COUNTIF($B$20:B690,EA_Tabelle!$B560)+1)</f>
        <v>671</v>
      </c>
      <c r="D691" s="77">
        <f t="shared" si="163"/>
        <v>0</v>
      </c>
      <c r="E691" s="77" t="e">
        <f>INDEX(Lieferanten[L_ID],MATCH(EA_Tabelle!$M691,Lieferanten[Lieferantenbezeichnung],0))</f>
        <v>#N/A</v>
      </c>
      <c r="F691" s="79">
        <f t="shared" si="164"/>
        <v>0</v>
      </c>
      <c r="G691" s="79" t="str">
        <f>IF(EA_Tabelle!$L691="","",(INDEX(BT[Ressort],MATCH(EA_Tabelle!$L691,BT[Bedarfsträger],0))))</f>
        <v/>
      </c>
      <c r="H691" s="80" t="str">
        <f>IF(EA_Tabelle!$L691="","",(INDEX(BT[BT_ID],MATCH(EA_Tabelle!$L691,BT[Bedarfsträger],0))))</f>
        <v/>
      </c>
      <c r="I691" s="82">
        <f t="shared" si="165"/>
        <v>0</v>
      </c>
      <c r="J691" s="82">
        <f t="shared" si="166"/>
        <v>0</v>
      </c>
      <c r="K691" s="83">
        <f t="shared" si="167"/>
        <v>0</v>
      </c>
      <c r="L691" s="44"/>
      <c r="M691" s="46"/>
      <c r="N691" s="208"/>
      <c r="O691" s="44"/>
      <c r="P691" s="43"/>
      <c r="Q691" s="206"/>
      <c r="R691" s="44"/>
      <c r="S691" s="90"/>
      <c r="T691" s="46"/>
      <c r="U691" s="210"/>
      <c r="V691" s="43"/>
      <c r="W691" s="186">
        <f>IFERROR(U691*INDEX(Preisstufen[Netto],MATCH(EA_Tabelle!T691,Preisstufen[Preisstufe],0)),0)</f>
        <v>0</v>
      </c>
      <c r="X691" s="186">
        <f t="shared" si="160"/>
        <v>0</v>
      </c>
      <c r="Y691" s="47"/>
      <c r="Z691" s="211"/>
      <c r="AA691" s="212"/>
      <c r="AB691" s="193">
        <f t="shared" si="168"/>
        <v>0</v>
      </c>
      <c r="AC691" s="211">
        <f t="shared" si="169"/>
        <v>0</v>
      </c>
      <c r="AD691" s="88">
        <v>0.19</v>
      </c>
      <c r="AE691" s="195">
        <f t="shared" si="172"/>
        <v>0</v>
      </c>
      <c r="AF691" s="211">
        <f t="shared" si="173"/>
        <v>0</v>
      </c>
      <c r="AG691" s="50"/>
      <c r="AH691" s="43"/>
      <c r="AI691" s="46"/>
      <c r="AJ691" s="43"/>
      <c r="AK691" s="43"/>
      <c r="AL691" s="46"/>
      <c r="AM691" s="47"/>
      <c r="AN691" s="76">
        <f t="shared" si="170"/>
        <v>0</v>
      </c>
      <c r="AO691" s="76">
        <f t="shared" si="174"/>
        <v>0</v>
      </c>
      <c r="AP691" s="214"/>
      <c r="AQ691" s="76">
        <f t="shared" si="171"/>
        <v>0</v>
      </c>
      <c r="AR691" s="91">
        <f t="shared" si="175"/>
        <v>0</v>
      </c>
      <c r="AS691" s="184">
        <f>IF(EA_Tabelle!$AI691="Ja",EA_Tabelle!$AM691,IF(EA_Tabelle!$Y691&lt;&gt;"",EA_Tabelle!$Y691,EA_Tabelle!$U691))</f>
        <v>0</v>
      </c>
      <c r="AT691" s="76">
        <f>IF(EA_Tabelle!$AI691="Ja",EA_Tabelle!$AN691,IF(EA_Tabelle!$AC691&lt;&gt;0,EA_Tabelle!$AC691,EA_Tabelle!$W691))</f>
        <v>0</v>
      </c>
      <c r="AU691" s="91">
        <f>IF(EA_Tabelle!$AI691="Ja",EA_Tabelle!$AO691,IF(EA_Tabelle!$AF691&lt;&gt;0,EA_Tabelle!$AF691,EA_Tabelle!$X691))</f>
        <v>0</v>
      </c>
    </row>
    <row r="692" spans="1:47" s="81" customFormat="1" ht="25" customHeight="1" x14ac:dyDescent="0.3">
      <c r="A692" s="89" t="str">
        <f t="shared" si="161"/>
        <v>0_672</v>
      </c>
      <c r="B692" s="78">
        <f t="shared" si="162"/>
        <v>0</v>
      </c>
      <c r="C692" s="78">
        <f>IF(EA_Tabelle!$B576="","",COUNTIF($B$20:B691,EA_Tabelle!$B576)+1)</f>
        <v>672</v>
      </c>
      <c r="D692" s="77">
        <f t="shared" si="163"/>
        <v>0</v>
      </c>
      <c r="E692" s="77" t="e">
        <f>INDEX(Lieferanten[L_ID],MATCH(EA_Tabelle!$M692,Lieferanten[Lieferantenbezeichnung],0))</f>
        <v>#N/A</v>
      </c>
      <c r="F692" s="79">
        <f t="shared" si="164"/>
        <v>0</v>
      </c>
      <c r="G692" s="79" t="str">
        <f>IF(EA_Tabelle!$L692="","",(INDEX(BT[Ressort],MATCH(EA_Tabelle!$L692,BT[Bedarfsträger],0))))</f>
        <v/>
      </c>
      <c r="H692" s="80" t="str">
        <f>IF(EA_Tabelle!$L692="","",(INDEX(BT[BT_ID],MATCH(EA_Tabelle!$L692,BT[Bedarfsträger],0))))</f>
        <v/>
      </c>
      <c r="I692" s="82">
        <f t="shared" si="165"/>
        <v>0</v>
      </c>
      <c r="J692" s="82">
        <f t="shared" si="166"/>
        <v>0</v>
      </c>
      <c r="K692" s="83">
        <f t="shared" si="167"/>
        <v>0</v>
      </c>
      <c r="L692" s="44"/>
      <c r="M692" s="46"/>
      <c r="N692" s="208"/>
      <c r="O692" s="44"/>
      <c r="P692" s="43"/>
      <c r="Q692" s="206"/>
      <c r="R692" s="44"/>
      <c r="S692" s="90"/>
      <c r="T692" s="46"/>
      <c r="U692" s="210"/>
      <c r="V692" s="43"/>
      <c r="W692" s="186">
        <f>IFERROR(U692*INDEX(Preisstufen[Netto],MATCH(EA_Tabelle!T692,Preisstufen[Preisstufe],0)),0)</f>
        <v>0</v>
      </c>
      <c r="X692" s="186">
        <f t="shared" si="160"/>
        <v>0</v>
      </c>
      <c r="Y692" s="47"/>
      <c r="Z692" s="211"/>
      <c r="AA692" s="212"/>
      <c r="AB692" s="193">
        <f t="shared" si="168"/>
        <v>0</v>
      </c>
      <c r="AC692" s="211">
        <f t="shared" si="169"/>
        <v>0</v>
      </c>
      <c r="AD692" s="88">
        <v>0.19</v>
      </c>
      <c r="AE692" s="195">
        <f t="shared" si="172"/>
        <v>0</v>
      </c>
      <c r="AF692" s="211">
        <f t="shared" si="173"/>
        <v>0</v>
      </c>
      <c r="AG692" s="50"/>
      <c r="AH692" s="43"/>
      <c r="AI692" s="46"/>
      <c r="AJ692" s="43"/>
      <c r="AK692" s="43"/>
      <c r="AL692" s="46"/>
      <c r="AM692" s="47"/>
      <c r="AN692" s="76">
        <f t="shared" si="170"/>
        <v>0</v>
      </c>
      <c r="AO692" s="76">
        <f t="shared" si="174"/>
        <v>0</v>
      </c>
      <c r="AP692" s="214"/>
      <c r="AQ692" s="76">
        <f t="shared" si="171"/>
        <v>0</v>
      </c>
      <c r="AR692" s="91">
        <f t="shared" si="175"/>
        <v>0</v>
      </c>
      <c r="AS692" s="184">
        <f>IF(EA_Tabelle!$AI692="Ja",EA_Tabelle!$AM692,IF(EA_Tabelle!$Y692&lt;&gt;"",EA_Tabelle!$Y692,EA_Tabelle!$U692))</f>
        <v>0</v>
      </c>
      <c r="AT692" s="76">
        <f>IF(EA_Tabelle!$AI692="Ja",EA_Tabelle!$AN692,IF(EA_Tabelle!$AC692&lt;&gt;0,EA_Tabelle!$AC692,EA_Tabelle!$W692))</f>
        <v>0</v>
      </c>
      <c r="AU692" s="91">
        <f>IF(EA_Tabelle!$AI692="Ja",EA_Tabelle!$AO692,IF(EA_Tabelle!$AF692&lt;&gt;0,EA_Tabelle!$AF692,EA_Tabelle!$X692))</f>
        <v>0</v>
      </c>
    </row>
    <row r="693" spans="1:47" s="81" customFormat="1" ht="25" customHeight="1" x14ac:dyDescent="0.3">
      <c r="A693" s="89" t="str">
        <f t="shared" si="161"/>
        <v>0_673</v>
      </c>
      <c r="B693" s="78">
        <f t="shared" si="162"/>
        <v>0</v>
      </c>
      <c r="C693" s="78">
        <f>IF(EA_Tabelle!$B388="","",COUNTIF($B$20:B692,EA_Tabelle!$B388)+1)</f>
        <v>673</v>
      </c>
      <c r="D693" s="77">
        <f t="shared" si="163"/>
        <v>0</v>
      </c>
      <c r="E693" s="77" t="e">
        <f>INDEX(Lieferanten[L_ID],MATCH(EA_Tabelle!$M693,Lieferanten[Lieferantenbezeichnung],0))</f>
        <v>#N/A</v>
      </c>
      <c r="F693" s="79">
        <f t="shared" si="164"/>
        <v>0</v>
      </c>
      <c r="G693" s="79" t="str">
        <f>IF(EA_Tabelle!$L693="","",(INDEX(BT[Ressort],MATCH(EA_Tabelle!$L693,BT[Bedarfsträger],0))))</f>
        <v/>
      </c>
      <c r="H693" s="80" t="str">
        <f>IF(EA_Tabelle!$L693="","",(INDEX(BT[BT_ID],MATCH(EA_Tabelle!$L693,BT[Bedarfsträger],0))))</f>
        <v/>
      </c>
      <c r="I693" s="82">
        <f t="shared" si="165"/>
        <v>0</v>
      </c>
      <c r="J693" s="82">
        <f t="shared" si="166"/>
        <v>0</v>
      </c>
      <c r="K693" s="83">
        <f t="shared" si="167"/>
        <v>0</v>
      </c>
      <c r="L693" s="44"/>
      <c r="M693" s="46"/>
      <c r="N693" s="208"/>
      <c r="O693" s="44"/>
      <c r="P693" s="43"/>
      <c r="Q693" s="206"/>
      <c r="R693" s="44"/>
      <c r="S693" s="90"/>
      <c r="T693" s="46"/>
      <c r="U693" s="210"/>
      <c r="V693" s="43"/>
      <c r="W693" s="186">
        <f>IFERROR(U693*INDEX(Preisstufen[Netto],MATCH(EA_Tabelle!T693,Preisstufen[Preisstufe],0)),0)</f>
        <v>0</v>
      </c>
      <c r="X693" s="186">
        <f t="shared" si="160"/>
        <v>0</v>
      </c>
      <c r="Y693" s="47"/>
      <c r="Z693" s="211"/>
      <c r="AA693" s="212"/>
      <c r="AB693" s="193">
        <f t="shared" si="168"/>
        <v>0</v>
      </c>
      <c r="AC693" s="211">
        <f t="shared" si="169"/>
        <v>0</v>
      </c>
      <c r="AD693" s="88">
        <v>0.19</v>
      </c>
      <c r="AE693" s="195">
        <f t="shared" si="172"/>
        <v>0</v>
      </c>
      <c r="AF693" s="211">
        <f t="shared" si="173"/>
        <v>0</v>
      </c>
      <c r="AG693" s="50"/>
      <c r="AH693" s="43"/>
      <c r="AI693" s="46"/>
      <c r="AJ693" s="43"/>
      <c r="AK693" s="43"/>
      <c r="AL693" s="46"/>
      <c r="AM693" s="47"/>
      <c r="AN693" s="76">
        <f t="shared" si="170"/>
        <v>0</v>
      </c>
      <c r="AO693" s="76">
        <f t="shared" si="174"/>
        <v>0</v>
      </c>
      <c r="AP693" s="214"/>
      <c r="AQ693" s="76">
        <f t="shared" si="171"/>
        <v>0</v>
      </c>
      <c r="AR693" s="91">
        <f t="shared" si="175"/>
        <v>0</v>
      </c>
      <c r="AS693" s="184">
        <f>IF(EA_Tabelle!$AI693="Ja",EA_Tabelle!$AM693,IF(EA_Tabelle!$Y693&lt;&gt;"",EA_Tabelle!$Y693,EA_Tabelle!$U693))</f>
        <v>0</v>
      </c>
      <c r="AT693" s="76">
        <f>IF(EA_Tabelle!$AI693="Ja",EA_Tabelle!$AN693,IF(EA_Tabelle!$AC693&lt;&gt;0,EA_Tabelle!$AC693,EA_Tabelle!$W693))</f>
        <v>0</v>
      </c>
      <c r="AU693" s="91">
        <f>IF(EA_Tabelle!$AI693="Ja",EA_Tabelle!$AO693,IF(EA_Tabelle!$AF693&lt;&gt;0,EA_Tabelle!$AF693,EA_Tabelle!$X693))</f>
        <v>0</v>
      </c>
    </row>
    <row r="694" spans="1:47" s="81" customFormat="1" ht="25" customHeight="1" x14ac:dyDescent="0.3">
      <c r="A694" s="89" t="str">
        <f t="shared" si="161"/>
        <v>0_674</v>
      </c>
      <c r="B694" s="78">
        <f t="shared" si="162"/>
        <v>0</v>
      </c>
      <c r="C694" s="78">
        <f>IF(EA_Tabelle!$B681="","",COUNTIF($B$20:B693,EA_Tabelle!$B681)+1)</f>
        <v>674</v>
      </c>
      <c r="D694" s="77">
        <f t="shared" si="163"/>
        <v>0</v>
      </c>
      <c r="E694" s="77" t="e">
        <f>INDEX(Lieferanten[L_ID],MATCH(EA_Tabelle!$M694,Lieferanten[Lieferantenbezeichnung],0))</f>
        <v>#N/A</v>
      </c>
      <c r="F694" s="79">
        <f t="shared" si="164"/>
        <v>0</v>
      </c>
      <c r="G694" s="79" t="str">
        <f>IF(EA_Tabelle!$L694="","",(INDEX(BT[Ressort],MATCH(EA_Tabelle!$L694,BT[Bedarfsträger],0))))</f>
        <v/>
      </c>
      <c r="H694" s="80" t="str">
        <f>IF(EA_Tabelle!$L694="","",(INDEX(BT[BT_ID],MATCH(EA_Tabelle!$L694,BT[Bedarfsträger],0))))</f>
        <v/>
      </c>
      <c r="I694" s="82">
        <f t="shared" si="165"/>
        <v>0</v>
      </c>
      <c r="J694" s="82">
        <f t="shared" si="166"/>
        <v>0</v>
      </c>
      <c r="K694" s="83">
        <f t="shared" si="167"/>
        <v>0</v>
      </c>
      <c r="L694" s="44"/>
      <c r="M694" s="46"/>
      <c r="N694" s="208"/>
      <c r="O694" s="44"/>
      <c r="P694" s="43"/>
      <c r="Q694" s="206"/>
      <c r="R694" s="44"/>
      <c r="S694" s="90"/>
      <c r="T694" s="46"/>
      <c r="U694" s="210"/>
      <c r="V694" s="43"/>
      <c r="W694" s="186">
        <f>IFERROR(U694*INDEX(Preisstufen[Netto],MATCH(EA_Tabelle!T694,Preisstufen[Preisstufe],0)),0)</f>
        <v>0</v>
      </c>
      <c r="X694" s="186">
        <f t="shared" ref="X694:X757" si="176">W694*(1+AD694)</f>
        <v>0</v>
      </c>
      <c r="Y694" s="47"/>
      <c r="Z694" s="211"/>
      <c r="AA694" s="212"/>
      <c r="AB694" s="193">
        <f t="shared" si="168"/>
        <v>0</v>
      </c>
      <c r="AC694" s="211">
        <f t="shared" si="169"/>
        <v>0</v>
      </c>
      <c r="AD694" s="88">
        <v>0.19</v>
      </c>
      <c r="AE694" s="195">
        <f t="shared" si="172"/>
        <v>0</v>
      </c>
      <c r="AF694" s="211">
        <f t="shared" si="173"/>
        <v>0</v>
      </c>
      <c r="AG694" s="50"/>
      <c r="AH694" s="43"/>
      <c r="AI694" s="46"/>
      <c r="AJ694" s="43"/>
      <c r="AK694" s="43"/>
      <c r="AL694" s="46"/>
      <c r="AM694" s="47"/>
      <c r="AN694" s="76">
        <f t="shared" si="170"/>
        <v>0</v>
      </c>
      <c r="AO694" s="76">
        <f t="shared" si="174"/>
        <v>0</v>
      </c>
      <c r="AP694" s="214"/>
      <c r="AQ694" s="76">
        <f t="shared" si="171"/>
        <v>0</v>
      </c>
      <c r="AR694" s="91">
        <f t="shared" si="175"/>
        <v>0</v>
      </c>
      <c r="AS694" s="184">
        <f>IF(EA_Tabelle!$AI694="Ja",EA_Tabelle!$AM694,IF(EA_Tabelle!$Y694&lt;&gt;"",EA_Tabelle!$Y694,EA_Tabelle!$U694))</f>
        <v>0</v>
      </c>
      <c r="AT694" s="76">
        <f>IF(EA_Tabelle!$AI694="Ja",EA_Tabelle!$AN694,IF(EA_Tabelle!$AC694&lt;&gt;0,EA_Tabelle!$AC694,EA_Tabelle!$W694))</f>
        <v>0</v>
      </c>
      <c r="AU694" s="91">
        <f>IF(EA_Tabelle!$AI694="Ja",EA_Tabelle!$AO694,IF(EA_Tabelle!$AF694&lt;&gt;0,EA_Tabelle!$AF694,EA_Tabelle!$X694))</f>
        <v>0</v>
      </c>
    </row>
    <row r="695" spans="1:47" s="81" customFormat="1" ht="25" customHeight="1" x14ac:dyDescent="0.3">
      <c r="A695" s="89" t="str">
        <f t="shared" si="161"/>
        <v>0_675</v>
      </c>
      <c r="B695" s="78">
        <f t="shared" si="162"/>
        <v>0</v>
      </c>
      <c r="C695" s="78">
        <f>IF(EA_Tabelle!$B490="","",COUNTIF($B$20:B694,EA_Tabelle!$B490)+1)</f>
        <v>675</v>
      </c>
      <c r="D695" s="77">
        <f t="shared" si="163"/>
        <v>0</v>
      </c>
      <c r="E695" s="77" t="e">
        <f>INDEX(Lieferanten[L_ID],MATCH(EA_Tabelle!$M695,Lieferanten[Lieferantenbezeichnung],0))</f>
        <v>#N/A</v>
      </c>
      <c r="F695" s="79">
        <f t="shared" si="164"/>
        <v>0</v>
      </c>
      <c r="G695" s="79" t="str">
        <f>IF(EA_Tabelle!$L695="","",(INDEX(BT[Ressort],MATCH(EA_Tabelle!$L695,BT[Bedarfsträger],0))))</f>
        <v/>
      </c>
      <c r="H695" s="80" t="str">
        <f>IF(EA_Tabelle!$L695="","",(INDEX(BT[BT_ID],MATCH(EA_Tabelle!$L695,BT[Bedarfsträger],0))))</f>
        <v/>
      </c>
      <c r="I695" s="82">
        <f t="shared" si="165"/>
        <v>0</v>
      </c>
      <c r="J695" s="82">
        <f t="shared" si="166"/>
        <v>0</v>
      </c>
      <c r="K695" s="83">
        <f t="shared" si="167"/>
        <v>0</v>
      </c>
      <c r="L695" s="44"/>
      <c r="M695" s="46"/>
      <c r="N695" s="208"/>
      <c r="O695" s="44"/>
      <c r="P695" s="43"/>
      <c r="Q695" s="206"/>
      <c r="R695" s="44"/>
      <c r="S695" s="90"/>
      <c r="T695" s="46"/>
      <c r="U695" s="210"/>
      <c r="V695" s="43"/>
      <c r="W695" s="186">
        <f>IFERROR(U695*INDEX(Preisstufen[Netto],MATCH(EA_Tabelle!T695,Preisstufen[Preisstufe],0)),0)</f>
        <v>0</v>
      </c>
      <c r="X695" s="186">
        <f t="shared" si="176"/>
        <v>0</v>
      </c>
      <c r="Y695" s="47"/>
      <c r="Z695" s="211"/>
      <c r="AA695" s="212"/>
      <c r="AB695" s="193">
        <f t="shared" si="168"/>
        <v>0</v>
      </c>
      <c r="AC695" s="211">
        <f t="shared" si="169"/>
        <v>0</v>
      </c>
      <c r="AD695" s="88">
        <v>0.19</v>
      </c>
      <c r="AE695" s="195">
        <f t="shared" si="172"/>
        <v>0</v>
      </c>
      <c r="AF695" s="211">
        <f t="shared" si="173"/>
        <v>0</v>
      </c>
      <c r="AG695" s="50"/>
      <c r="AH695" s="43"/>
      <c r="AI695" s="46"/>
      <c r="AJ695" s="43"/>
      <c r="AK695" s="43"/>
      <c r="AL695" s="46"/>
      <c r="AM695" s="47"/>
      <c r="AN695" s="76">
        <f t="shared" si="170"/>
        <v>0</v>
      </c>
      <c r="AO695" s="76">
        <f t="shared" si="174"/>
        <v>0</v>
      </c>
      <c r="AP695" s="214"/>
      <c r="AQ695" s="76">
        <f t="shared" si="171"/>
        <v>0</v>
      </c>
      <c r="AR695" s="91">
        <f t="shared" si="175"/>
        <v>0</v>
      </c>
      <c r="AS695" s="184">
        <f>IF(EA_Tabelle!$AI695="Ja",EA_Tabelle!$AM695,IF(EA_Tabelle!$Y695&lt;&gt;"",EA_Tabelle!$Y695,EA_Tabelle!$U695))</f>
        <v>0</v>
      </c>
      <c r="AT695" s="76">
        <f>IF(EA_Tabelle!$AI695="Ja",EA_Tabelle!$AN695,IF(EA_Tabelle!$AC695&lt;&gt;0,EA_Tabelle!$AC695,EA_Tabelle!$W695))</f>
        <v>0</v>
      </c>
      <c r="AU695" s="91">
        <f>IF(EA_Tabelle!$AI695="Ja",EA_Tabelle!$AO695,IF(EA_Tabelle!$AF695&lt;&gt;0,EA_Tabelle!$AF695,EA_Tabelle!$X695))</f>
        <v>0</v>
      </c>
    </row>
    <row r="696" spans="1:47" s="81" customFormat="1" ht="25" customHeight="1" x14ac:dyDescent="0.3">
      <c r="A696" s="89" t="str">
        <f t="shared" si="161"/>
        <v>0_676</v>
      </c>
      <c r="B696" s="78">
        <f t="shared" si="162"/>
        <v>0</v>
      </c>
      <c r="C696" s="78">
        <f>IF(EA_Tabelle!$B592="","",COUNTIF($B$20:B695,EA_Tabelle!$B592)+1)</f>
        <v>676</v>
      </c>
      <c r="D696" s="77">
        <f t="shared" si="163"/>
        <v>0</v>
      </c>
      <c r="E696" s="77" t="e">
        <f>INDEX(Lieferanten[L_ID],MATCH(EA_Tabelle!$M696,Lieferanten[Lieferantenbezeichnung],0))</f>
        <v>#N/A</v>
      </c>
      <c r="F696" s="79">
        <f t="shared" si="164"/>
        <v>0</v>
      </c>
      <c r="G696" s="79" t="str">
        <f>IF(EA_Tabelle!$L696="","",(INDEX(BT[Ressort],MATCH(EA_Tabelle!$L696,BT[Bedarfsträger],0))))</f>
        <v/>
      </c>
      <c r="H696" s="80" t="str">
        <f>IF(EA_Tabelle!$L696="","",(INDEX(BT[BT_ID],MATCH(EA_Tabelle!$L696,BT[Bedarfsträger],0))))</f>
        <v/>
      </c>
      <c r="I696" s="82">
        <f t="shared" si="165"/>
        <v>0</v>
      </c>
      <c r="J696" s="82">
        <f t="shared" si="166"/>
        <v>0</v>
      </c>
      <c r="K696" s="83">
        <f t="shared" si="167"/>
        <v>0</v>
      </c>
      <c r="L696" s="44"/>
      <c r="M696" s="46"/>
      <c r="N696" s="208"/>
      <c r="O696" s="44"/>
      <c r="P696" s="43"/>
      <c r="Q696" s="206"/>
      <c r="R696" s="44"/>
      <c r="S696" s="90"/>
      <c r="T696" s="46"/>
      <c r="U696" s="210"/>
      <c r="V696" s="43"/>
      <c r="W696" s="186">
        <f>IFERROR(U696*INDEX(Preisstufen[Netto],MATCH(EA_Tabelle!T696,Preisstufen[Preisstufe],0)),0)</f>
        <v>0</v>
      </c>
      <c r="X696" s="186">
        <f t="shared" si="176"/>
        <v>0</v>
      </c>
      <c r="Y696" s="47"/>
      <c r="Z696" s="211"/>
      <c r="AA696" s="212"/>
      <c r="AB696" s="193">
        <f t="shared" si="168"/>
        <v>0</v>
      </c>
      <c r="AC696" s="211">
        <f t="shared" si="169"/>
        <v>0</v>
      </c>
      <c r="AD696" s="88">
        <v>0.19</v>
      </c>
      <c r="AE696" s="195">
        <f t="shared" si="172"/>
        <v>0</v>
      </c>
      <c r="AF696" s="211">
        <f t="shared" si="173"/>
        <v>0</v>
      </c>
      <c r="AG696" s="50"/>
      <c r="AH696" s="43"/>
      <c r="AI696" s="46"/>
      <c r="AJ696" s="43"/>
      <c r="AK696" s="43"/>
      <c r="AL696" s="46"/>
      <c r="AM696" s="47"/>
      <c r="AN696" s="76">
        <f t="shared" si="170"/>
        <v>0</v>
      </c>
      <c r="AO696" s="76">
        <f t="shared" si="174"/>
        <v>0</v>
      </c>
      <c r="AP696" s="214"/>
      <c r="AQ696" s="76">
        <f t="shared" si="171"/>
        <v>0</v>
      </c>
      <c r="AR696" s="91">
        <f t="shared" si="175"/>
        <v>0</v>
      </c>
      <c r="AS696" s="184">
        <f>IF(EA_Tabelle!$AI696="Ja",EA_Tabelle!$AM696,IF(EA_Tabelle!$Y696&lt;&gt;"",EA_Tabelle!$Y696,EA_Tabelle!$U696))</f>
        <v>0</v>
      </c>
      <c r="AT696" s="76">
        <f>IF(EA_Tabelle!$AI696="Ja",EA_Tabelle!$AN696,IF(EA_Tabelle!$AC696&lt;&gt;0,EA_Tabelle!$AC696,EA_Tabelle!$W696))</f>
        <v>0</v>
      </c>
      <c r="AU696" s="91">
        <f>IF(EA_Tabelle!$AI696="Ja",EA_Tabelle!$AO696,IF(EA_Tabelle!$AF696&lt;&gt;0,EA_Tabelle!$AF696,EA_Tabelle!$X696))</f>
        <v>0</v>
      </c>
    </row>
    <row r="697" spans="1:47" s="81" customFormat="1" ht="25" customHeight="1" x14ac:dyDescent="0.3">
      <c r="A697" s="89" t="str">
        <f t="shared" si="161"/>
        <v>0_677</v>
      </c>
      <c r="B697" s="78">
        <f t="shared" si="162"/>
        <v>0</v>
      </c>
      <c r="C697" s="78">
        <f>IF(EA_Tabelle!$B516="","",COUNTIF($B$20:B696,EA_Tabelle!$B516)+1)</f>
        <v>677</v>
      </c>
      <c r="D697" s="77">
        <f t="shared" si="163"/>
        <v>0</v>
      </c>
      <c r="E697" s="77" t="e">
        <f>INDEX(Lieferanten[L_ID],MATCH(EA_Tabelle!$M697,Lieferanten[Lieferantenbezeichnung],0))</f>
        <v>#N/A</v>
      </c>
      <c r="F697" s="79">
        <f t="shared" si="164"/>
        <v>0</v>
      </c>
      <c r="G697" s="79" t="str">
        <f>IF(EA_Tabelle!$L697="","",(INDEX(BT[Ressort],MATCH(EA_Tabelle!$L697,BT[Bedarfsträger],0))))</f>
        <v/>
      </c>
      <c r="H697" s="80" t="str">
        <f>IF(EA_Tabelle!$L697="","",(INDEX(BT[BT_ID],MATCH(EA_Tabelle!$L697,BT[Bedarfsträger],0))))</f>
        <v/>
      </c>
      <c r="I697" s="82">
        <f t="shared" si="165"/>
        <v>0</v>
      </c>
      <c r="J697" s="82">
        <f t="shared" si="166"/>
        <v>0</v>
      </c>
      <c r="K697" s="83">
        <f t="shared" si="167"/>
        <v>0</v>
      </c>
      <c r="L697" s="44"/>
      <c r="M697" s="46"/>
      <c r="N697" s="208"/>
      <c r="O697" s="44"/>
      <c r="P697" s="43"/>
      <c r="Q697" s="206"/>
      <c r="R697" s="44"/>
      <c r="S697" s="90"/>
      <c r="T697" s="46"/>
      <c r="U697" s="210"/>
      <c r="V697" s="43"/>
      <c r="W697" s="186">
        <f>IFERROR(U697*INDEX(Preisstufen[Netto],MATCH(EA_Tabelle!T697,Preisstufen[Preisstufe],0)),0)</f>
        <v>0</v>
      </c>
      <c r="X697" s="186">
        <f t="shared" si="176"/>
        <v>0</v>
      </c>
      <c r="Y697" s="47"/>
      <c r="Z697" s="211"/>
      <c r="AA697" s="212"/>
      <c r="AB697" s="193">
        <f t="shared" si="168"/>
        <v>0</v>
      </c>
      <c r="AC697" s="211">
        <f t="shared" si="169"/>
        <v>0</v>
      </c>
      <c r="AD697" s="88">
        <v>0.19</v>
      </c>
      <c r="AE697" s="195">
        <f t="shared" si="172"/>
        <v>0</v>
      </c>
      <c r="AF697" s="211">
        <f t="shared" si="173"/>
        <v>0</v>
      </c>
      <c r="AG697" s="50"/>
      <c r="AH697" s="43"/>
      <c r="AI697" s="46"/>
      <c r="AJ697" s="43"/>
      <c r="AK697" s="43"/>
      <c r="AL697" s="46"/>
      <c r="AM697" s="47"/>
      <c r="AN697" s="76">
        <f t="shared" si="170"/>
        <v>0</v>
      </c>
      <c r="AO697" s="76">
        <f t="shared" si="174"/>
        <v>0</v>
      </c>
      <c r="AP697" s="214"/>
      <c r="AQ697" s="76">
        <f t="shared" si="171"/>
        <v>0</v>
      </c>
      <c r="AR697" s="91">
        <f t="shared" si="175"/>
        <v>0</v>
      </c>
      <c r="AS697" s="184">
        <f>IF(EA_Tabelle!$AI697="Ja",EA_Tabelle!$AM697,IF(EA_Tabelle!$Y697&lt;&gt;"",EA_Tabelle!$Y697,EA_Tabelle!$U697))</f>
        <v>0</v>
      </c>
      <c r="AT697" s="76">
        <f>IF(EA_Tabelle!$AI697="Ja",EA_Tabelle!$AN697,IF(EA_Tabelle!$AC697&lt;&gt;0,EA_Tabelle!$AC697,EA_Tabelle!$W697))</f>
        <v>0</v>
      </c>
      <c r="AU697" s="91">
        <f>IF(EA_Tabelle!$AI697="Ja",EA_Tabelle!$AO697,IF(EA_Tabelle!$AF697&lt;&gt;0,EA_Tabelle!$AF697,EA_Tabelle!$X697))</f>
        <v>0</v>
      </c>
    </row>
    <row r="698" spans="1:47" s="81" customFormat="1" ht="25" customHeight="1" x14ac:dyDescent="0.3">
      <c r="A698" s="89" t="str">
        <f t="shared" si="161"/>
        <v>0_678</v>
      </c>
      <c r="B698" s="78">
        <f t="shared" si="162"/>
        <v>0</v>
      </c>
      <c r="C698" s="78">
        <f>IF(EA_Tabelle!$B383="","",COUNTIF($B$20:B697,EA_Tabelle!$B383)+1)</f>
        <v>678</v>
      </c>
      <c r="D698" s="77">
        <f t="shared" si="163"/>
        <v>0</v>
      </c>
      <c r="E698" s="77" t="e">
        <f>INDEX(Lieferanten[L_ID],MATCH(EA_Tabelle!$M698,Lieferanten[Lieferantenbezeichnung],0))</f>
        <v>#N/A</v>
      </c>
      <c r="F698" s="79">
        <f t="shared" si="164"/>
        <v>0</v>
      </c>
      <c r="G698" s="79" t="str">
        <f>IF(EA_Tabelle!$L698="","",(INDEX(BT[Ressort],MATCH(EA_Tabelle!$L698,BT[Bedarfsträger],0))))</f>
        <v/>
      </c>
      <c r="H698" s="80" t="str">
        <f>IF(EA_Tabelle!$L698="","",(INDEX(BT[BT_ID],MATCH(EA_Tabelle!$L698,BT[Bedarfsträger],0))))</f>
        <v/>
      </c>
      <c r="I698" s="82">
        <f t="shared" si="165"/>
        <v>0</v>
      </c>
      <c r="J698" s="82">
        <f t="shared" si="166"/>
        <v>0</v>
      </c>
      <c r="K698" s="83">
        <f t="shared" si="167"/>
        <v>0</v>
      </c>
      <c r="L698" s="44"/>
      <c r="M698" s="46"/>
      <c r="N698" s="208"/>
      <c r="O698" s="44"/>
      <c r="P698" s="43"/>
      <c r="Q698" s="206"/>
      <c r="R698" s="44"/>
      <c r="S698" s="90"/>
      <c r="T698" s="46"/>
      <c r="U698" s="210"/>
      <c r="V698" s="43"/>
      <c r="W698" s="186">
        <f>IFERROR(U698*INDEX(Preisstufen[Netto],MATCH(EA_Tabelle!T698,Preisstufen[Preisstufe],0)),0)</f>
        <v>0</v>
      </c>
      <c r="X698" s="186">
        <f t="shared" si="176"/>
        <v>0</v>
      </c>
      <c r="Y698" s="47"/>
      <c r="Z698" s="211"/>
      <c r="AA698" s="212"/>
      <c r="AB698" s="193">
        <f t="shared" si="168"/>
        <v>0</v>
      </c>
      <c r="AC698" s="211">
        <f t="shared" si="169"/>
        <v>0</v>
      </c>
      <c r="AD698" s="88">
        <v>0.19</v>
      </c>
      <c r="AE698" s="195">
        <f t="shared" si="172"/>
        <v>0</v>
      </c>
      <c r="AF698" s="211">
        <f t="shared" si="173"/>
        <v>0</v>
      </c>
      <c r="AG698" s="50"/>
      <c r="AH698" s="43"/>
      <c r="AI698" s="46"/>
      <c r="AJ698" s="43"/>
      <c r="AK698" s="43"/>
      <c r="AL698" s="46"/>
      <c r="AM698" s="47"/>
      <c r="AN698" s="76">
        <f t="shared" si="170"/>
        <v>0</v>
      </c>
      <c r="AO698" s="76">
        <f t="shared" si="174"/>
        <v>0</v>
      </c>
      <c r="AP698" s="214"/>
      <c r="AQ698" s="76">
        <f t="shared" si="171"/>
        <v>0</v>
      </c>
      <c r="AR698" s="91">
        <f t="shared" si="175"/>
        <v>0</v>
      </c>
      <c r="AS698" s="184">
        <f>IF(EA_Tabelle!$AI698="Ja",EA_Tabelle!$AM698,IF(EA_Tabelle!$Y698&lt;&gt;"",EA_Tabelle!$Y698,EA_Tabelle!$U698))</f>
        <v>0</v>
      </c>
      <c r="AT698" s="76">
        <f>IF(EA_Tabelle!$AI698="Ja",EA_Tabelle!$AN698,IF(EA_Tabelle!$AC698&lt;&gt;0,EA_Tabelle!$AC698,EA_Tabelle!$W698))</f>
        <v>0</v>
      </c>
      <c r="AU698" s="91">
        <f>IF(EA_Tabelle!$AI698="Ja",EA_Tabelle!$AO698,IF(EA_Tabelle!$AF698&lt;&gt;0,EA_Tabelle!$AF698,EA_Tabelle!$X698))</f>
        <v>0</v>
      </c>
    </row>
    <row r="699" spans="1:47" s="81" customFormat="1" ht="25" customHeight="1" x14ac:dyDescent="0.3">
      <c r="A699" s="89" t="str">
        <f t="shared" si="161"/>
        <v>0_679</v>
      </c>
      <c r="B699" s="78">
        <f t="shared" si="162"/>
        <v>0</v>
      </c>
      <c r="C699" s="78">
        <f>IF(EA_Tabelle!$B721="","",COUNTIF($B$20:B698,EA_Tabelle!$B721)+1)</f>
        <v>679</v>
      </c>
      <c r="D699" s="77">
        <f t="shared" si="163"/>
        <v>0</v>
      </c>
      <c r="E699" s="77" t="e">
        <f>INDEX(Lieferanten[L_ID],MATCH(EA_Tabelle!$M699,Lieferanten[Lieferantenbezeichnung],0))</f>
        <v>#N/A</v>
      </c>
      <c r="F699" s="79">
        <f t="shared" si="164"/>
        <v>0</v>
      </c>
      <c r="G699" s="79" t="str">
        <f>IF(EA_Tabelle!$L699="","",(INDEX(BT[Ressort],MATCH(EA_Tabelle!$L699,BT[Bedarfsträger],0))))</f>
        <v/>
      </c>
      <c r="H699" s="80" t="str">
        <f>IF(EA_Tabelle!$L699="","",(INDEX(BT[BT_ID],MATCH(EA_Tabelle!$L699,BT[Bedarfsträger],0))))</f>
        <v/>
      </c>
      <c r="I699" s="82">
        <f t="shared" si="165"/>
        <v>0</v>
      </c>
      <c r="J699" s="82">
        <f t="shared" si="166"/>
        <v>0</v>
      </c>
      <c r="K699" s="83">
        <f t="shared" si="167"/>
        <v>0</v>
      </c>
      <c r="L699" s="44"/>
      <c r="M699" s="46"/>
      <c r="N699" s="208"/>
      <c r="O699" s="44"/>
      <c r="P699" s="43"/>
      <c r="Q699" s="206"/>
      <c r="R699" s="44"/>
      <c r="S699" s="90"/>
      <c r="T699" s="46"/>
      <c r="U699" s="210"/>
      <c r="V699" s="43"/>
      <c r="W699" s="186">
        <f>IFERROR(U699*INDEX(Preisstufen[Netto],MATCH(EA_Tabelle!T699,Preisstufen[Preisstufe],0)),0)</f>
        <v>0</v>
      </c>
      <c r="X699" s="186">
        <f t="shared" si="176"/>
        <v>0</v>
      </c>
      <c r="Y699" s="47"/>
      <c r="Z699" s="211"/>
      <c r="AA699" s="212"/>
      <c r="AB699" s="193">
        <f t="shared" si="168"/>
        <v>0</v>
      </c>
      <c r="AC699" s="211">
        <f t="shared" si="169"/>
        <v>0</v>
      </c>
      <c r="AD699" s="88">
        <v>0.19</v>
      </c>
      <c r="AE699" s="195">
        <f t="shared" si="172"/>
        <v>0</v>
      </c>
      <c r="AF699" s="211">
        <f t="shared" si="173"/>
        <v>0</v>
      </c>
      <c r="AG699" s="50"/>
      <c r="AH699" s="43"/>
      <c r="AI699" s="46"/>
      <c r="AJ699" s="43"/>
      <c r="AK699" s="43"/>
      <c r="AL699" s="46"/>
      <c r="AM699" s="47"/>
      <c r="AN699" s="76">
        <f t="shared" si="170"/>
        <v>0</v>
      </c>
      <c r="AO699" s="76">
        <f t="shared" si="174"/>
        <v>0</v>
      </c>
      <c r="AP699" s="214"/>
      <c r="AQ699" s="76">
        <f t="shared" si="171"/>
        <v>0</v>
      </c>
      <c r="AR699" s="91">
        <f t="shared" si="175"/>
        <v>0</v>
      </c>
      <c r="AS699" s="184">
        <f>IF(EA_Tabelle!$AI699="Ja",EA_Tabelle!$AM699,IF(EA_Tabelle!$Y699&lt;&gt;"",EA_Tabelle!$Y699,EA_Tabelle!$U699))</f>
        <v>0</v>
      </c>
      <c r="AT699" s="76">
        <f>IF(EA_Tabelle!$AI699="Ja",EA_Tabelle!$AN699,IF(EA_Tabelle!$AC699&lt;&gt;0,EA_Tabelle!$AC699,EA_Tabelle!$W699))</f>
        <v>0</v>
      </c>
      <c r="AU699" s="91">
        <f>IF(EA_Tabelle!$AI699="Ja",EA_Tabelle!$AO699,IF(EA_Tabelle!$AF699&lt;&gt;0,EA_Tabelle!$AF699,EA_Tabelle!$X699))</f>
        <v>0</v>
      </c>
    </row>
    <row r="700" spans="1:47" s="81" customFormat="1" ht="25" customHeight="1" x14ac:dyDescent="0.3">
      <c r="A700" s="89" t="str">
        <f t="shared" si="161"/>
        <v>0_680</v>
      </c>
      <c r="B700" s="78">
        <f t="shared" si="162"/>
        <v>0</v>
      </c>
      <c r="C700" s="78">
        <f>IF(EA_Tabelle!$B256="","",COUNTIF($B$20:B699,EA_Tabelle!$B256)+1)</f>
        <v>680</v>
      </c>
      <c r="D700" s="77">
        <f t="shared" si="163"/>
        <v>0</v>
      </c>
      <c r="E700" s="77" t="e">
        <f>INDEX(Lieferanten[L_ID],MATCH(EA_Tabelle!$M700,Lieferanten[Lieferantenbezeichnung],0))</f>
        <v>#N/A</v>
      </c>
      <c r="F700" s="79">
        <f t="shared" si="164"/>
        <v>0</v>
      </c>
      <c r="G700" s="79" t="str">
        <f>IF(EA_Tabelle!$L700="","",(INDEX(BT[Ressort],MATCH(EA_Tabelle!$L700,BT[Bedarfsträger],0))))</f>
        <v/>
      </c>
      <c r="H700" s="80" t="str">
        <f>IF(EA_Tabelle!$L700="","",(INDEX(BT[BT_ID],MATCH(EA_Tabelle!$L700,BT[Bedarfsträger],0))))</f>
        <v/>
      </c>
      <c r="I700" s="82">
        <f t="shared" si="165"/>
        <v>0</v>
      </c>
      <c r="J700" s="82">
        <f t="shared" si="166"/>
        <v>0</v>
      </c>
      <c r="K700" s="83">
        <f t="shared" si="167"/>
        <v>0</v>
      </c>
      <c r="L700" s="44"/>
      <c r="M700" s="46"/>
      <c r="N700" s="208"/>
      <c r="O700" s="44"/>
      <c r="P700" s="43"/>
      <c r="Q700" s="206"/>
      <c r="R700" s="44"/>
      <c r="S700" s="90"/>
      <c r="T700" s="46"/>
      <c r="U700" s="210"/>
      <c r="V700" s="43"/>
      <c r="W700" s="186">
        <f>IFERROR(U700*INDEX(Preisstufen[Netto],MATCH(EA_Tabelle!T700,Preisstufen[Preisstufe],0)),0)</f>
        <v>0</v>
      </c>
      <c r="X700" s="186">
        <f t="shared" si="176"/>
        <v>0</v>
      </c>
      <c r="Y700" s="47"/>
      <c r="Z700" s="211"/>
      <c r="AA700" s="212"/>
      <c r="AB700" s="193">
        <f t="shared" si="168"/>
        <v>0</v>
      </c>
      <c r="AC700" s="211">
        <f t="shared" si="169"/>
        <v>0</v>
      </c>
      <c r="AD700" s="88">
        <v>0.19</v>
      </c>
      <c r="AE700" s="195">
        <f t="shared" si="172"/>
        <v>0</v>
      </c>
      <c r="AF700" s="211">
        <f t="shared" si="173"/>
        <v>0</v>
      </c>
      <c r="AG700" s="50"/>
      <c r="AH700" s="43"/>
      <c r="AI700" s="46"/>
      <c r="AJ700" s="43"/>
      <c r="AK700" s="43"/>
      <c r="AL700" s="46"/>
      <c r="AM700" s="47"/>
      <c r="AN700" s="76">
        <f t="shared" si="170"/>
        <v>0</v>
      </c>
      <c r="AO700" s="76">
        <f t="shared" si="174"/>
        <v>0</v>
      </c>
      <c r="AP700" s="214"/>
      <c r="AQ700" s="76">
        <f t="shared" si="171"/>
        <v>0</v>
      </c>
      <c r="AR700" s="91">
        <f t="shared" si="175"/>
        <v>0</v>
      </c>
      <c r="AS700" s="184">
        <f>IF(EA_Tabelle!$AI700="Ja",EA_Tabelle!$AM700,IF(EA_Tabelle!$Y700&lt;&gt;"",EA_Tabelle!$Y700,EA_Tabelle!$U700))</f>
        <v>0</v>
      </c>
      <c r="AT700" s="76">
        <f>IF(EA_Tabelle!$AI700="Ja",EA_Tabelle!$AN700,IF(EA_Tabelle!$AC700&lt;&gt;0,EA_Tabelle!$AC700,EA_Tabelle!$W700))</f>
        <v>0</v>
      </c>
      <c r="AU700" s="91">
        <f>IF(EA_Tabelle!$AI700="Ja",EA_Tabelle!$AO700,IF(EA_Tabelle!$AF700&lt;&gt;0,EA_Tabelle!$AF700,EA_Tabelle!$X700))</f>
        <v>0</v>
      </c>
    </row>
    <row r="701" spans="1:47" s="81" customFormat="1" ht="25" customHeight="1" x14ac:dyDescent="0.3">
      <c r="A701" s="89" t="str">
        <f t="shared" si="161"/>
        <v>0_681</v>
      </c>
      <c r="B701" s="78">
        <f t="shared" si="162"/>
        <v>0</v>
      </c>
      <c r="C701" s="78">
        <f>IF(EA_Tabelle!$B723="","",COUNTIF($B$20:B700,EA_Tabelle!$B723)+1)</f>
        <v>681</v>
      </c>
      <c r="D701" s="77">
        <f t="shared" si="163"/>
        <v>0</v>
      </c>
      <c r="E701" s="77" t="e">
        <f>INDEX(Lieferanten[L_ID],MATCH(EA_Tabelle!$M701,Lieferanten[Lieferantenbezeichnung],0))</f>
        <v>#N/A</v>
      </c>
      <c r="F701" s="79">
        <f t="shared" si="164"/>
        <v>0</v>
      </c>
      <c r="G701" s="79" t="str">
        <f>IF(EA_Tabelle!$L701="","",(INDEX(BT[Ressort],MATCH(EA_Tabelle!$L701,BT[Bedarfsträger],0))))</f>
        <v/>
      </c>
      <c r="H701" s="80" t="str">
        <f>IF(EA_Tabelle!$L701="","",(INDEX(BT[BT_ID],MATCH(EA_Tabelle!$L701,BT[Bedarfsträger],0))))</f>
        <v/>
      </c>
      <c r="I701" s="82">
        <f t="shared" si="165"/>
        <v>0</v>
      </c>
      <c r="J701" s="82">
        <f t="shared" si="166"/>
        <v>0</v>
      </c>
      <c r="K701" s="83">
        <f t="shared" si="167"/>
        <v>0</v>
      </c>
      <c r="L701" s="44"/>
      <c r="M701" s="46"/>
      <c r="N701" s="208"/>
      <c r="O701" s="44"/>
      <c r="P701" s="43"/>
      <c r="Q701" s="206"/>
      <c r="R701" s="44"/>
      <c r="S701" s="90"/>
      <c r="T701" s="46"/>
      <c r="U701" s="210"/>
      <c r="V701" s="43"/>
      <c r="W701" s="186">
        <f>IFERROR(U701*INDEX(Preisstufen[Netto],MATCH(EA_Tabelle!T701,Preisstufen[Preisstufe],0)),0)</f>
        <v>0</v>
      </c>
      <c r="X701" s="186">
        <f t="shared" si="176"/>
        <v>0</v>
      </c>
      <c r="Y701" s="47"/>
      <c r="Z701" s="211"/>
      <c r="AA701" s="212"/>
      <c r="AB701" s="193">
        <f t="shared" si="168"/>
        <v>0</v>
      </c>
      <c r="AC701" s="211">
        <f t="shared" si="169"/>
        <v>0</v>
      </c>
      <c r="AD701" s="88">
        <v>0.19</v>
      </c>
      <c r="AE701" s="195">
        <f t="shared" si="172"/>
        <v>0</v>
      </c>
      <c r="AF701" s="211">
        <f t="shared" si="173"/>
        <v>0</v>
      </c>
      <c r="AG701" s="50"/>
      <c r="AH701" s="43"/>
      <c r="AI701" s="46"/>
      <c r="AJ701" s="43"/>
      <c r="AK701" s="43"/>
      <c r="AL701" s="46"/>
      <c r="AM701" s="47"/>
      <c r="AN701" s="76">
        <f t="shared" si="170"/>
        <v>0</v>
      </c>
      <c r="AO701" s="76">
        <f t="shared" si="174"/>
        <v>0</v>
      </c>
      <c r="AP701" s="214"/>
      <c r="AQ701" s="76">
        <f t="shared" si="171"/>
        <v>0</v>
      </c>
      <c r="AR701" s="91">
        <f t="shared" si="175"/>
        <v>0</v>
      </c>
      <c r="AS701" s="184">
        <f>IF(EA_Tabelle!$AI701="Ja",EA_Tabelle!$AM701,IF(EA_Tabelle!$Y701&lt;&gt;"",EA_Tabelle!$Y701,EA_Tabelle!$U701))</f>
        <v>0</v>
      </c>
      <c r="AT701" s="76">
        <f>IF(EA_Tabelle!$AI701="Ja",EA_Tabelle!$AN701,IF(EA_Tabelle!$AC701&lt;&gt;0,EA_Tabelle!$AC701,EA_Tabelle!$W701))</f>
        <v>0</v>
      </c>
      <c r="AU701" s="91">
        <f>IF(EA_Tabelle!$AI701="Ja",EA_Tabelle!$AO701,IF(EA_Tabelle!$AF701&lt;&gt;0,EA_Tabelle!$AF701,EA_Tabelle!$X701))</f>
        <v>0</v>
      </c>
    </row>
    <row r="702" spans="1:47" s="81" customFormat="1" ht="25" customHeight="1" x14ac:dyDescent="0.3">
      <c r="A702" s="89" t="str">
        <f t="shared" si="161"/>
        <v>0_682</v>
      </c>
      <c r="B702" s="78">
        <f t="shared" si="162"/>
        <v>0</v>
      </c>
      <c r="C702" s="78">
        <f>IF(EA_Tabelle!$B665="","",COUNTIF($B$20:B701,EA_Tabelle!$B665)+1)</f>
        <v>682</v>
      </c>
      <c r="D702" s="77">
        <f t="shared" si="163"/>
        <v>0</v>
      </c>
      <c r="E702" s="77" t="e">
        <f>INDEX(Lieferanten[L_ID],MATCH(EA_Tabelle!$M702,Lieferanten[Lieferantenbezeichnung],0))</f>
        <v>#N/A</v>
      </c>
      <c r="F702" s="79">
        <f t="shared" si="164"/>
        <v>0</v>
      </c>
      <c r="G702" s="79" t="str">
        <f>IF(EA_Tabelle!$L702="","",(INDEX(BT[Ressort],MATCH(EA_Tabelle!$L702,BT[Bedarfsträger],0))))</f>
        <v/>
      </c>
      <c r="H702" s="80" t="str">
        <f>IF(EA_Tabelle!$L702="","",(INDEX(BT[BT_ID],MATCH(EA_Tabelle!$L702,BT[Bedarfsträger],0))))</f>
        <v/>
      </c>
      <c r="I702" s="82">
        <f t="shared" si="165"/>
        <v>0</v>
      </c>
      <c r="J702" s="82">
        <f t="shared" si="166"/>
        <v>0</v>
      </c>
      <c r="K702" s="83">
        <f t="shared" si="167"/>
        <v>0</v>
      </c>
      <c r="L702" s="44"/>
      <c r="M702" s="46"/>
      <c r="N702" s="208"/>
      <c r="O702" s="44"/>
      <c r="P702" s="43"/>
      <c r="Q702" s="206"/>
      <c r="R702" s="44"/>
      <c r="S702" s="90"/>
      <c r="T702" s="46"/>
      <c r="U702" s="210"/>
      <c r="V702" s="43"/>
      <c r="W702" s="186">
        <f>IFERROR(U702*INDEX(Preisstufen[Netto],MATCH(EA_Tabelle!T702,Preisstufen[Preisstufe],0)),0)</f>
        <v>0</v>
      </c>
      <c r="X702" s="186">
        <f t="shared" si="176"/>
        <v>0</v>
      </c>
      <c r="Y702" s="47"/>
      <c r="Z702" s="211"/>
      <c r="AA702" s="212"/>
      <c r="AB702" s="193">
        <f t="shared" si="168"/>
        <v>0</v>
      </c>
      <c r="AC702" s="211">
        <f t="shared" si="169"/>
        <v>0</v>
      </c>
      <c r="AD702" s="88">
        <v>0.19</v>
      </c>
      <c r="AE702" s="195">
        <f t="shared" si="172"/>
        <v>0</v>
      </c>
      <c r="AF702" s="211">
        <f t="shared" si="173"/>
        <v>0</v>
      </c>
      <c r="AG702" s="50"/>
      <c r="AH702" s="43"/>
      <c r="AI702" s="46"/>
      <c r="AJ702" s="43"/>
      <c r="AK702" s="43"/>
      <c r="AL702" s="46"/>
      <c r="AM702" s="47"/>
      <c r="AN702" s="76">
        <f t="shared" si="170"/>
        <v>0</v>
      </c>
      <c r="AO702" s="76">
        <f t="shared" si="174"/>
        <v>0</v>
      </c>
      <c r="AP702" s="214"/>
      <c r="AQ702" s="76">
        <f t="shared" si="171"/>
        <v>0</v>
      </c>
      <c r="AR702" s="91">
        <f t="shared" si="175"/>
        <v>0</v>
      </c>
      <c r="AS702" s="184">
        <f>IF(EA_Tabelle!$AI702="Ja",EA_Tabelle!$AM702,IF(EA_Tabelle!$Y702&lt;&gt;"",EA_Tabelle!$Y702,EA_Tabelle!$U702))</f>
        <v>0</v>
      </c>
      <c r="AT702" s="76">
        <f>IF(EA_Tabelle!$AI702="Ja",EA_Tabelle!$AN702,IF(EA_Tabelle!$AC702&lt;&gt;0,EA_Tabelle!$AC702,EA_Tabelle!$W702))</f>
        <v>0</v>
      </c>
      <c r="AU702" s="91">
        <f>IF(EA_Tabelle!$AI702="Ja",EA_Tabelle!$AO702,IF(EA_Tabelle!$AF702&lt;&gt;0,EA_Tabelle!$AF702,EA_Tabelle!$X702))</f>
        <v>0</v>
      </c>
    </row>
    <row r="703" spans="1:47" s="81" customFormat="1" ht="25" customHeight="1" x14ac:dyDescent="0.3">
      <c r="A703" s="89" t="str">
        <f t="shared" si="161"/>
        <v>0_683</v>
      </c>
      <c r="B703" s="78">
        <f t="shared" si="162"/>
        <v>0</v>
      </c>
      <c r="C703" s="78">
        <f>IF(EA_Tabelle!$B569="","",COUNTIF($B$20:B702,EA_Tabelle!$B569)+1)</f>
        <v>683</v>
      </c>
      <c r="D703" s="77">
        <f t="shared" si="163"/>
        <v>0</v>
      </c>
      <c r="E703" s="77" t="e">
        <f>INDEX(Lieferanten[L_ID],MATCH(EA_Tabelle!$M703,Lieferanten[Lieferantenbezeichnung],0))</f>
        <v>#N/A</v>
      </c>
      <c r="F703" s="79">
        <f t="shared" si="164"/>
        <v>0</v>
      </c>
      <c r="G703" s="79" t="str">
        <f>IF(EA_Tabelle!$L703="","",(INDEX(BT[Ressort],MATCH(EA_Tabelle!$L703,BT[Bedarfsträger],0))))</f>
        <v/>
      </c>
      <c r="H703" s="80" t="str">
        <f>IF(EA_Tabelle!$L703="","",(INDEX(BT[BT_ID],MATCH(EA_Tabelle!$L703,BT[Bedarfsträger],0))))</f>
        <v/>
      </c>
      <c r="I703" s="82">
        <f t="shared" si="165"/>
        <v>0</v>
      </c>
      <c r="J703" s="82">
        <f t="shared" si="166"/>
        <v>0</v>
      </c>
      <c r="K703" s="83">
        <f t="shared" si="167"/>
        <v>0</v>
      </c>
      <c r="L703" s="44"/>
      <c r="M703" s="46"/>
      <c r="N703" s="208"/>
      <c r="O703" s="44"/>
      <c r="P703" s="43"/>
      <c r="Q703" s="206"/>
      <c r="R703" s="44"/>
      <c r="S703" s="90"/>
      <c r="T703" s="46"/>
      <c r="U703" s="210"/>
      <c r="V703" s="43"/>
      <c r="W703" s="186">
        <f>IFERROR(U703*INDEX(Preisstufen[Netto],MATCH(EA_Tabelle!T703,Preisstufen[Preisstufe],0)),0)</f>
        <v>0</v>
      </c>
      <c r="X703" s="186">
        <f t="shared" si="176"/>
        <v>0</v>
      </c>
      <c r="Y703" s="47"/>
      <c r="Z703" s="211"/>
      <c r="AA703" s="212"/>
      <c r="AB703" s="193">
        <f t="shared" si="168"/>
        <v>0</v>
      </c>
      <c r="AC703" s="211">
        <f t="shared" si="169"/>
        <v>0</v>
      </c>
      <c r="AD703" s="88">
        <v>0.19</v>
      </c>
      <c r="AE703" s="195">
        <f t="shared" si="172"/>
        <v>0</v>
      </c>
      <c r="AF703" s="211">
        <f t="shared" si="173"/>
        <v>0</v>
      </c>
      <c r="AG703" s="50"/>
      <c r="AH703" s="43"/>
      <c r="AI703" s="46"/>
      <c r="AJ703" s="43"/>
      <c r="AK703" s="43"/>
      <c r="AL703" s="46"/>
      <c r="AM703" s="47"/>
      <c r="AN703" s="76">
        <f t="shared" si="170"/>
        <v>0</v>
      </c>
      <c r="AO703" s="76">
        <f t="shared" si="174"/>
        <v>0</v>
      </c>
      <c r="AP703" s="214"/>
      <c r="AQ703" s="76">
        <f t="shared" si="171"/>
        <v>0</v>
      </c>
      <c r="AR703" s="91">
        <f t="shared" si="175"/>
        <v>0</v>
      </c>
      <c r="AS703" s="184">
        <f>IF(EA_Tabelle!$AI703="Ja",EA_Tabelle!$AM703,IF(EA_Tabelle!$Y703&lt;&gt;"",EA_Tabelle!$Y703,EA_Tabelle!$U703))</f>
        <v>0</v>
      </c>
      <c r="AT703" s="76">
        <f>IF(EA_Tabelle!$AI703="Ja",EA_Tabelle!$AN703,IF(EA_Tabelle!$AC703&lt;&gt;0,EA_Tabelle!$AC703,EA_Tabelle!$W703))</f>
        <v>0</v>
      </c>
      <c r="AU703" s="91">
        <f>IF(EA_Tabelle!$AI703="Ja",EA_Tabelle!$AO703,IF(EA_Tabelle!$AF703&lt;&gt;0,EA_Tabelle!$AF703,EA_Tabelle!$X703))</f>
        <v>0</v>
      </c>
    </row>
    <row r="704" spans="1:47" s="81" customFormat="1" ht="25" customHeight="1" x14ac:dyDescent="0.3">
      <c r="A704" s="89" t="str">
        <f t="shared" si="161"/>
        <v>0_684</v>
      </c>
      <c r="B704" s="78">
        <f t="shared" si="162"/>
        <v>0</v>
      </c>
      <c r="C704" s="78">
        <f>IF(EA_Tabelle!$B559="","",COUNTIF($B$20:B703,EA_Tabelle!$B559)+1)</f>
        <v>684</v>
      </c>
      <c r="D704" s="77">
        <f t="shared" si="163"/>
        <v>0</v>
      </c>
      <c r="E704" s="77" t="e">
        <f>INDEX(Lieferanten[L_ID],MATCH(EA_Tabelle!$M704,Lieferanten[Lieferantenbezeichnung],0))</f>
        <v>#N/A</v>
      </c>
      <c r="F704" s="79">
        <f t="shared" si="164"/>
        <v>0</v>
      </c>
      <c r="G704" s="79" t="str">
        <f>IF(EA_Tabelle!$L704="","",(INDEX(BT[Ressort],MATCH(EA_Tabelle!$L704,BT[Bedarfsträger],0))))</f>
        <v/>
      </c>
      <c r="H704" s="80" t="str">
        <f>IF(EA_Tabelle!$L704="","",(INDEX(BT[BT_ID],MATCH(EA_Tabelle!$L704,BT[Bedarfsträger],0))))</f>
        <v/>
      </c>
      <c r="I704" s="82">
        <f t="shared" si="165"/>
        <v>0</v>
      </c>
      <c r="J704" s="82">
        <f t="shared" si="166"/>
        <v>0</v>
      </c>
      <c r="K704" s="83">
        <f t="shared" si="167"/>
        <v>0</v>
      </c>
      <c r="L704" s="44"/>
      <c r="M704" s="46"/>
      <c r="N704" s="208"/>
      <c r="O704" s="44"/>
      <c r="P704" s="43"/>
      <c r="Q704" s="206"/>
      <c r="R704" s="44"/>
      <c r="S704" s="90"/>
      <c r="T704" s="46"/>
      <c r="U704" s="210"/>
      <c r="V704" s="43"/>
      <c r="W704" s="186">
        <f>IFERROR(U704*INDEX(Preisstufen[Netto],MATCH(EA_Tabelle!T704,Preisstufen[Preisstufe],0)),0)</f>
        <v>0</v>
      </c>
      <c r="X704" s="186">
        <f t="shared" si="176"/>
        <v>0</v>
      </c>
      <c r="Y704" s="47"/>
      <c r="Z704" s="211"/>
      <c r="AA704" s="212"/>
      <c r="AB704" s="193">
        <f t="shared" si="168"/>
        <v>0</v>
      </c>
      <c r="AC704" s="211">
        <f t="shared" si="169"/>
        <v>0</v>
      </c>
      <c r="AD704" s="88">
        <v>0.19</v>
      </c>
      <c r="AE704" s="195">
        <f t="shared" si="172"/>
        <v>0</v>
      </c>
      <c r="AF704" s="211">
        <f t="shared" si="173"/>
        <v>0</v>
      </c>
      <c r="AG704" s="50"/>
      <c r="AH704" s="43"/>
      <c r="AI704" s="46"/>
      <c r="AJ704" s="43"/>
      <c r="AK704" s="43"/>
      <c r="AL704" s="46"/>
      <c r="AM704" s="47"/>
      <c r="AN704" s="76">
        <f t="shared" si="170"/>
        <v>0</v>
      </c>
      <c r="AO704" s="76">
        <f t="shared" si="174"/>
        <v>0</v>
      </c>
      <c r="AP704" s="214"/>
      <c r="AQ704" s="76">
        <f t="shared" si="171"/>
        <v>0</v>
      </c>
      <c r="AR704" s="91">
        <f t="shared" si="175"/>
        <v>0</v>
      </c>
      <c r="AS704" s="184">
        <f>IF(EA_Tabelle!$AI704="Ja",EA_Tabelle!$AM704,IF(EA_Tabelle!$Y704&lt;&gt;"",EA_Tabelle!$Y704,EA_Tabelle!$U704))</f>
        <v>0</v>
      </c>
      <c r="AT704" s="76">
        <f>IF(EA_Tabelle!$AI704="Ja",EA_Tabelle!$AN704,IF(EA_Tabelle!$AC704&lt;&gt;0,EA_Tabelle!$AC704,EA_Tabelle!$W704))</f>
        <v>0</v>
      </c>
      <c r="AU704" s="91">
        <f>IF(EA_Tabelle!$AI704="Ja",EA_Tabelle!$AO704,IF(EA_Tabelle!$AF704&lt;&gt;0,EA_Tabelle!$AF704,EA_Tabelle!$X704))</f>
        <v>0</v>
      </c>
    </row>
    <row r="705" spans="1:47" s="81" customFormat="1" ht="25" customHeight="1" x14ac:dyDescent="0.3">
      <c r="A705" s="89" t="str">
        <f t="shared" si="161"/>
        <v>0_685</v>
      </c>
      <c r="B705" s="78">
        <f t="shared" si="162"/>
        <v>0</v>
      </c>
      <c r="C705" s="78">
        <f>IF(EA_Tabelle!$B444="","",COUNTIF($B$20:B704,EA_Tabelle!$B444)+1)</f>
        <v>685</v>
      </c>
      <c r="D705" s="77">
        <f t="shared" si="163"/>
        <v>0</v>
      </c>
      <c r="E705" s="77" t="e">
        <f>INDEX(Lieferanten[L_ID],MATCH(EA_Tabelle!$M705,Lieferanten[Lieferantenbezeichnung],0))</f>
        <v>#N/A</v>
      </c>
      <c r="F705" s="79">
        <f t="shared" si="164"/>
        <v>0</v>
      </c>
      <c r="G705" s="79" t="str">
        <f>IF(EA_Tabelle!$L705="","",(INDEX(BT[Ressort],MATCH(EA_Tabelle!$L705,BT[Bedarfsträger],0))))</f>
        <v/>
      </c>
      <c r="H705" s="80" t="str">
        <f>IF(EA_Tabelle!$L705="","",(INDEX(BT[BT_ID],MATCH(EA_Tabelle!$L705,BT[Bedarfsträger],0))))</f>
        <v/>
      </c>
      <c r="I705" s="82">
        <f t="shared" si="165"/>
        <v>0</v>
      </c>
      <c r="J705" s="82">
        <f t="shared" si="166"/>
        <v>0</v>
      </c>
      <c r="K705" s="83">
        <f t="shared" si="167"/>
        <v>0</v>
      </c>
      <c r="L705" s="44"/>
      <c r="M705" s="46"/>
      <c r="N705" s="208"/>
      <c r="O705" s="44"/>
      <c r="P705" s="43"/>
      <c r="Q705" s="206"/>
      <c r="R705" s="44"/>
      <c r="S705" s="90"/>
      <c r="T705" s="46"/>
      <c r="U705" s="210"/>
      <c r="V705" s="43"/>
      <c r="W705" s="186">
        <f>IFERROR(U705*INDEX(Preisstufen[Netto],MATCH(EA_Tabelle!T705,Preisstufen[Preisstufe],0)),0)</f>
        <v>0</v>
      </c>
      <c r="X705" s="186">
        <f t="shared" si="176"/>
        <v>0</v>
      </c>
      <c r="Y705" s="47"/>
      <c r="Z705" s="211"/>
      <c r="AA705" s="212"/>
      <c r="AB705" s="193">
        <f t="shared" si="168"/>
        <v>0</v>
      </c>
      <c r="AC705" s="211">
        <f t="shared" si="169"/>
        <v>0</v>
      </c>
      <c r="AD705" s="88">
        <v>0.19</v>
      </c>
      <c r="AE705" s="195">
        <f t="shared" si="172"/>
        <v>0</v>
      </c>
      <c r="AF705" s="211">
        <f t="shared" si="173"/>
        <v>0</v>
      </c>
      <c r="AG705" s="50"/>
      <c r="AH705" s="43"/>
      <c r="AI705" s="46"/>
      <c r="AJ705" s="43"/>
      <c r="AK705" s="43"/>
      <c r="AL705" s="46"/>
      <c r="AM705" s="47"/>
      <c r="AN705" s="76">
        <f t="shared" si="170"/>
        <v>0</v>
      </c>
      <c r="AO705" s="76">
        <f t="shared" si="174"/>
        <v>0</v>
      </c>
      <c r="AP705" s="214"/>
      <c r="AQ705" s="76">
        <f t="shared" si="171"/>
        <v>0</v>
      </c>
      <c r="AR705" s="91">
        <f t="shared" si="175"/>
        <v>0</v>
      </c>
      <c r="AS705" s="184">
        <f>IF(EA_Tabelle!$AI705="Ja",EA_Tabelle!$AM705,IF(EA_Tabelle!$Y705&lt;&gt;"",EA_Tabelle!$Y705,EA_Tabelle!$U705))</f>
        <v>0</v>
      </c>
      <c r="AT705" s="76">
        <f>IF(EA_Tabelle!$AI705="Ja",EA_Tabelle!$AN705,IF(EA_Tabelle!$AC705&lt;&gt;0,EA_Tabelle!$AC705,EA_Tabelle!$W705))</f>
        <v>0</v>
      </c>
      <c r="AU705" s="91">
        <f>IF(EA_Tabelle!$AI705="Ja",EA_Tabelle!$AO705,IF(EA_Tabelle!$AF705&lt;&gt;0,EA_Tabelle!$AF705,EA_Tabelle!$X705))</f>
        <v>0</v>
      </c>
    </row>
    <row r="706" spans="1:47" s="81" customFormat="1" ht="25" customHeight="1" x14ac:dyDescent="0.3">
      <c r="A706" s="89" t="str">
        <f t="shared" si="161"/>
        <v>0_686</v>
      </c>
      <c r="B706" s="78">
        <f t="shared" si="162"/>
        <v>0</v>
      </c>
      <c r="C706" s="78">
        <f>IF(EA_Tabelle!$B408="","",COUNTIF($B$20:B705,EA_Tabelle!$B408)+1)</f>
        <v>686</v>
      </c>
      <c r="D706" s="77">
        <f t="shared" si="163"/>
        <v>0</v>
      </c>
      <c r="E706" s="77" t="e">
        <f>INDEX(Lieferanten[L_ID],MATCH(EA_Tabelle!$M706,Lieferanten[Lieferantenbezeichnung],0))</f>
        <v>#N/A</v>
      </c>
      <c r="F706" s="79">
        <f t="shared" si="164"/>
        <v>0</v>
      </c>
      <c r="G706" s="79" t="str">
        <f>IF(EA_Tabelle!$L706="","",(INDEX(BT[Ressort],MATCH(EA_Tabelle!$L706,BT[Bedarfsträger],0))))</f>
        <v/>
      </c>
      <c r="H706" s="80" t="str">
        <f>IF(EA_Tabelle!$L706="","",(INDEX(BT[BT_ID],MATCH(EA_Tabelle!$L706,BT[Bedarfsträger],0))))</f>
        <v/>
      </c>
      <c r="I706" s="82">
        <f t="shared" si="165"/>
        <v>0</v>
      </c>
      <c r="J706" s="82">
        <f t="shared" si="166"/>
        <v>0</v>
      </c>
      <c r="K706" s="83">
        <f t="shared" si="167"/>
        <v>0</v>
      </c>
      <c r="L706" s="44"/>
      <c r="M706" s="46"/>
      <c r="N706" s="208"/>
      <c r="O706" s="44"/>
      <c r="P706" s="43"/>
      <c r="Q706" s="206"/>
      <c r="R706" s="44"/>
      <c r="S706" s="90"/>
      <c r="T706" s="46"/>
      <c r="U706" s="210"/>
      <c r="V706" s="43"/>
      <c r="W706" s="186">
        <f>IFERROR(U706*INDEX(Preisstufen[Netto],MATCH(EA_Tabelle!T706,Preisstufen[Preisstufe],0)),0)</f>
        <v>0</v>
      </c>
      <c r="X706" s="186">
        <f t="shared" si="176"/>
        <v>0</v>
      </c>
      <c r="Y706" s="47"/>
      <c r="Z706" s="211"/>
      <c r="AA706" s="212"/>
      <c r="AB706" s="193">
        <f t="shared" si="168"/>
        <v>0</v>
      </c>
      <c r="AC706" s="211">
        <f t="shared" si="169"/>
        <v>0</v>
      </c>
      <c r="AD706" s="88">
        <v>0.19</v>
      </c>
      <c r="AE706" s="195">
        <f t="shared" si="172"/>
        <v>0</v>
      </c>
      <c r="AF706" s="211">
        <f t="shared" si="173"/>
        <v>0</v>
      </c>
      <c r="AG706" s="50"/>
      <c r="AH706" s="43"/>
      <c r="AI706" s="46"/>
      <c r="AJ706" s="43"/>
      <c r="AK706" s="43"/>
      <c r="AL706" s="46"/>
      <c r="AM706" s="47"/>
      <c r="AN706" s="76">
        <f t="shared" si="170"/>
        <v>0</v>
      </c>
      <c r="AO706" s="76">
        <f t="shared" si="174"/>
        <v>0</v>
      </c>
      <c r="AP706" s="214"/>
      <c r="AQ706" s="76">
        <f t="shared" si="171"/>
        <v>0</v>
      </c>
      <c r="AR706" s="91">
        <f t="shared" si="175"/>
        <v>0</v>
      </c>
      <c r="AS706" s="184">
        <f>IF(EA_Tabelle!$AI706="Ja",EA_Tabelle!$AM706,IF(EA_Tabelle!$Y706&lt;&gt;"",EA_Tabelle!$Y706,EA_Tabelle!$U706))</f>
        <v>0</v>
      </c>
      <c r="AT706" s="76">
        <f>IF(EA_Tabelle!$AI706="Ja",EA_Tabelle!$AN706,IF(EA_Tabelle!$AC706&lt;&gt;0,EA_Tabelle!$AC706,EA_Tabelle!$W706))</f>
        <v>0</v>
      </c>
      <c r="AU706" s="91">
        <f>IF(EA_Tabelle!$AI706="Ja",EA_Tabelle!$AO706,IF(EA_Tabelle!$AF706&lt;&gt;0,EA_Tabelle!$AF706,EA_Tabelle!$X706))</f>
        <v>0</v>
      </c>
    </row>
    <row r="707" spans="1:47" s="81" customFormat="1" ht="25" customHeight="1" x14ac:dyDescent="0.3">
      <c r="A707" s="89" t="str">
        <f t="shared" si="161"/>
        <v>0_687</v>
      </c>
      <c r="B707" s="78">
        <f t="shared" si="162"/>
        <v>0</v>
      </c>
      <c r="C707" s="78">
        <f>IF(EA_Tabelle!$B500="","",COUNTIF($B$20:B706,EA_Tabelle!$B500)+1)</f>
        <v>687</v>
      </c>
      <c r="D707" s="77">
        <f t="shared" si="163"/>
        <v>0</v>
      </c>
      <c r="E707" s="77" t="e">
        <f>INDEX(Lieferanten[L_ID],MATCH(EA_Tabelle!$M707,Lieferanten[Lieferantenbezeichnung],0))</f>
        <v>#N/A</v>
      </c>
      <c r="F707" s="79">
        <f t="shared" si="164"/>
        <v>0</v>
      </c>
      <c r="G707" s="79" t="str">
        <f>IF(EA_Tabelle!$L707="","",(INDEX(BT[Ressort],MATCH(EA_Tabelle!$L707,BT[Bedarfsträger],0))))</f>
        <v/>
      </c>
      <c r="H707" s="80" t="str">
        <f>IF(EA_Tabelle!$L707="","",(INDEX(BT[BT_ID],MATCH(EA_Tabelle!$L707,BT[Bedarfsträger],0))))</f>
        <v/>
      </c>
      <c r="I707" s="82">
        <f t="shared" si="165"/>
        <v>0</v>
      </c>
      <c r="J707" s="82">
        <f t="shared" si="166"/>
        <v>0</v>
      </c>
      <c r="K707" s="83">
        <f t="shared" si="167"/>
        <v>0</v>
      </c>
      <c r="L707" s="44"/>
      <c r="M707" s="46"/>
      <c r="N707" s="208"/>
      <c r="O707" s="44"/>
      <c r="P707" s="43"/>
      <c r="Q707" s="206"/>
      <c r="R707" s="44"/>
      <c r="S707" s="90"/>
      <c r="T707" s="46"/>
      <c r="U707" s="210"/>
      <c r="V707" s="43"/>
      <c r="W707" s="186">
        <f>IFERROR(U707*INDEX(Preisstufen[Netto],MATCH(EA_Tabelle!T707,Preisstufen[Preisstufe],0)),0)</f>
        <v>0</v>
      </c>
      <c r="X707" s="186">
        <f t="shared" si="176"/>
        <v>0</v>
      </c>
      <c r="Y707" s="47"/>
      <c r="Z707" s="211"/>
      <c r="AA707" s="212"/>
      <c r="AB707" s="193">
        <f t="shared" si="168"/>
        <v>0</v>
      </c>
      <c r="AC707" s="211">
        <f t="shared" si="169"/>
        <v>0</v>
      </c>
      <c r="AD707" s="88">
        <v>0.19</v>
      </c>
      <c r="AE707" s="195">
        <f t="shared" si="172"/>
        <v>0</v>
      </c>
      <c r="AF707" s="211">
        <f t="shared" si="173"/>
        <v>0</v>
      </c>
      <c r="AG707" s="50"/>
      <c r="AH707" s="43"/>
      <c r="AI707" s="46"/>
      <c r="AJ707" s="43"/>
      <c r="AK707" s="43"/>
      <c r="AL707" s="46"/>
      <c r="AM707" s="47"/>
      <c r="AN707" s="76">
        <f t="shared" si="170"/>
        <v>0</v>
      </c>
      <c r="AO707" s="76">
        <f t="shared" si="174"/>
        <v>0</v>
      </c>
      <c r="AP707" s="214"/>
      <c r="AQ707" s="76">
        <f t="shared" si="171"/>
        <v>0</v>
      </c>
      <c r="AR707" s="91">
        <f t="shared" si="175"/>
        <v>0</v>
      </c>
      <c r="AS707" s="184">
        <f>IF(EA_Tabelle!$AI707="Ja",EA_Tabelle!$AM707,IF(EA_Tabelle!$Y707&lt;&gt;"",EA_Tabelle!$Y707,EA_Tabelle!$U707))</f>
        <v>0</v>
      </c>
      <c r="AT707" s="76">
        <f>IF(EA_Tabelle!$AI707="Ja",EA_Tabelle!$AN707,IF(EA_Tabelle!$AC707&lt;&gt;0,EA_Tabelle!$AC707,EA_Tabelle!$W707))</f>
        <v>0</v>
      </c>
      <c r="AU707" s="91">
        <f>IF(EA_Tabelle!$AI707="Ja",EA_Tabelle!$AO707,IF(EA_Tabelle!$AF707&lt;&gt;0,EA_Tabelle!$AF707,EA_Tabelle!$X707))</f>
        <v>0</v>
      </c>
    </row>
    <row r="708" spans="1:47" s="81" customFormat="1" ht="25" customHeight="1" x14ac:dyDescent="0.3">
      <c r="A708" s="89" t="str">
        <f t="shared" si="161"/>
        <v>0_688</v>
      </c>
      <c r="B708" s="78">
        <f t="shared" si="162"/>
        <v>0</v>
      </c>
      <c r="C708" s="78">
        <f>IF(EA_Tabelle!$B499="","",COUNTIF($B$20:B707,EA_Tabelle!$B499)+1)</f>
        <v>688</v>
      </c>
      <c r="D708" s="77">
        <f t="shared" si="163"/>
        <v>0</v>
      </c>
      <c r="E708" s="77" t="e">
        <f>INDEX(Lieferanten[L_ID],MATCH(EA_Tabelle!$M708,Lieferanten[Lieferantenbezeichnung],0))</f>
        <v>#N/A</v>
      </c>
      <c r="F708" s="79">
        <f t="shared" si="164"/>
        <v>0</v>
      </c>
      <c r="G708" s="79" t="str">
        <f>IF(EA_Tabelle!$L708="","",(INDEX(BT[Ressort],MATCH(EA_Tabelle!$L708,BT[Bedarfsträger],0))))</f>
        <v/>
      </c>
      <c r="H708" s="80" t="str">
        <f>IF(EA_Tabelle!$L708="","",(INDEX(BT[BT_ID],MATCH(EA_Tabelle!$L708,BT[Bedarfsträger],0))))</f>
        <v/>
      </c>
      <c r="I708" s="82">
        <f t="shared" si="165"/>
        <v>0</v>
      </c>
      <c r="J708" s="82">
        <f t="shared" si="166"/>
        <v>0</v>
      </c>
      <c r="K708" s="83">
        <f t="shared" si="167"/>
        <v>0</v>
      </c>
      <c r="L708" s="44"/>
      <c r="M708" s="46"/>
      <c r="N708" s="208"/>
      <c r="O708" s="44"/>
      <c r="P708" s="43"/>
      <c r="Q708" s="206"/>
      <c r="R708" s="44"/>
      <c r="S708" s="90"/>
      <c r="T708" s="46"/>
      <c r="U708" s="210"/>
      <c r="V708" s="43"/>
      <c r="W708" s="186">
        <f>IFERROR(U708*INDEX(Preisstufen[Netto],MATCH(EA_Tabelle!T708,Preisstufen[Preisstufe],0)),0)</f>
        <v>0</v>
      </c>
      <c r="X708" s="186">
        <f t="shared" si="176"/>
        <v>0</v>
      </c>
      <c r="Y708" s="47"/>
      <c r="Z708" s="211"/>
      <c r="AA708" s="212"/>
      <c r="AB708" s="193">
        <f t="shared" si="168"/>
        <v>0</v>
      </c>
      <c r="AC708" s="211">
        <f t="shared" si="169"/>
        <v>0</v>
      </c>
      <c r="AD708" s="88">
        <v>0.19</v>
      </c>
      <c r="AE708" s="195">
        <f t="shared" si="172"/>
        <v>0</v>
      </c>
      <c r="AF708" s="211">
        <f t="shared" si="173"/>
        <v>0</v>
      </c>
      <c r="AG708" s="50"/>
      <c r="AH708" s="43"/>
      <c r="AI708" s="46"/>
      <c r="AJ708" s="43"/>
      <c r="AK708" s="43"/>
      <c r="AL708" s="46"/>
      <c r="AM708" s="47"/>
      <c r="AN708" s="76">
        <f t="shared" si="170"/>
        <v>0</v>
      </c>
      <c r="AO708" s="76">
        <f t="shared" si="174"/>
        <v>0</v>
      </c>
      <c r="AP708" s="214"/>
      <c r="AQ708" s="76">
        <f t="shared" si="171"/>
        <v>0</v>
      </c>
      <c r="AR708" s="91">
        <f t="shared" si="175"/>
        <v>0</v>
      </c>
      <c r="AS708" s="184">
        <f>IF(EA_Tabelle!$AI708="Ja",EA_Tabelle!$AM708,IF(EA_Tabelle!$Y708&lt;&gt;"",EA_Tabelle!$Y708,EA_Tabelle!$U708))</f>
        <v>0</v>
      </c>
      <c r="AT708" s="76">
        <f>IF(EA_Tabelle!$AI708="Ja",EA_Tabelle!$AN708,IF(EA_Tabelle!$AC708&lt;&gt;0,EA_Tabelle!$AC708,EA_Tabelle!$W708))</f>
        <v>0</v>
      </c>
      <c r="AU708" s="91">
        <f>IF(EA_Tabelle!$AI708="Ja",EA_Tabelle!$AO708,IF(EA_Tabelle!$AF708&lt;&gt;0,EA_Tabelle!$AF708,EA_Tabelle!$X708))</f>
        <v>0</v>
      </c>
    </row>
    <row r="709" spans="1:47" s="81" customFormat="1" ht="25" customHeight="1" x14ac:dyDescent="0.3">
      <c r="A709" s="89" t="str">
        <f t="shared" si="161"/>
        <v>0_689</v>
      </c>
      <c r="B709" s="78">
        <f t="shared" si="162"/>
        <v>0</v>
      </c>
      <c r="C709" s="78">
        <f>IF(EA_Tabelle!$B348="","",COUNTIF($B$20:B708,EA_Tabelle!$B348)+1)</f>
        <v>689</v>
      </c>
      <c r="D709" s="77">
        <f t="shared" si="163"/>
        <v>0</v>
      </c>
      <c r="E709" s="77" t="e">
        <f>INDEX(Lieferanten[L_ID],MATCH(EA_Tabelle!$M709,Lieferanten[Lieferantenbezeichnung],0))</f>
        <v>#N/A</v>
      </c>
      <c r="F709" s="79">
        <f t="shared" si="164"/>
        <v>0</v>
      </c>
      <c r="G709" s="79" t="str">
        <f>IF(EA_Tabelle!$L709="","",(INDEX(BT[Ressort],MATCH(EA_Tabelle!$L709,BT[Bedarfsträger],0))))</f>
        <v/>
      </c>
      <c r="H709" s="80" t="str">
        <f>IF(EA_Tabelle!$L709="","",(INDEX(BT[BT_ID],MATCH(EA_Tabelle!$L709,BT[Bedarfsträger],0))))</f>
        <v/>
      </c>
      <c r="I709" s="82">
        <f t="shared" si="165"/>
        <v>0</v>
      </c>
      <c r="J709" s="82">
        <f t="shared" si="166"/>
        <v>0</v>
      </c>
      <c r="K709" s="83">
        <f t="shared" si="167"/>
        <v>0</v>
      </c>
      <c r="L709" s="44"/>
      <c r="M709" s="46"/>
      <c r="N709" s="208"/>
      <c r="O709" s="44"/>
      <c r="P709" s="43"/>
      <c r="Q709" s="206"/>
      <c r="R709" s="44"/>
      <c r="S709" s="90"/>
      <c r="T709" s="46"/>
      <c r="U709" s="210"/>
      <c r="V709" s="43"/>
      <c r="W709" s="186">
        <f>IFERROR(U709*INDEX(Preisstufen[Netto],MATCH(EA_Tabelle!T709,Preisstufen[Preisstufe],0)),0)</f>
        <v>0</v>
      </c>
      <c r="X709" s="186">
        <f t="shared" si="176"/>
        <v>0</v>
      </c>
      <c r="Y709" s="47"/>
      <c r="Z709" s="211"/>
      <c r="AA709" s="212"/>
      <c r="AB709" s="193">
        <f t="shared" si="168"/>
        <v>0</v>
      </c>
      <c r="AC709" s="211">
        <f t="shared" si="169"/>
        <v>0</v>
      </c>
      <c r="AD709" s="88">
        <v>0.19</v>
      </c>
      <c r="AE709" s="195">
        <f t="shared" si="172"/>
        <v>0</v>
      </c>
      <c r="AF709" s="211">
        <f t="shared" si="173"/>
        <v>0</v>
      </c>
      <c r="AG709" s="50"/>
      <c r="AH709" s="43"/>
      <c r="AI709" s="46"/>
      <c r="AJ709" s="43"/>
      <c r="AK709" s="43"/>
      <c r="AL709" s="46"/>
      <c r="AM709" s="47"/>
      <c r="AN709" s="76">
        <f t="shared" si="170"/>
        <v>0</v>
      </c>
      <c r="AO709" s="76">
        <f t="shared" si="174"/>
        <v>0</v>
      </c>
      <c r="AP709" s="214"/>
      <c r="AQ709" s="76">
        <f t="shared" si="171"/>
        <v>0</v>
      </c>
      <c r="AR709" s="91">
        <f t="shared" si="175"/>
        <v>0</v>
      </c>
      <c r="AS709" s="184">
        <f>IF(EA_Tabelle!$AI709="Ja",EA_Tabelle!$AM709,IF(EA_Tabelle!$Y709&lt;&gt;"",EA_Tabelle!$Y709,EA_Tabelle!$U709))</f>
        <v>0</v>
      </c>
      <c r="AT709" s="76">
        <f>IF(EA_Tabelle!$AI709="Ja",EA_Tabelle!$AN709,IF(EA_Tabelle!$AC709&lt;&gt;0,EA_Tabelle!$AC709,EA_Tabelle!$W709))</f>
        <v>0</v>
      </c>
      <c r="AU709" s="91">
        <f>IF(EA_Tabelle!$AI709="Ja",EA_Tabelle!$AO709,IF(EA_Tabelle!$AF709&lt;&gt;0,EA_Tabelle!$AF709,EA_Tabelle!$X709))</f>
        <v>0</v>
      </c>
    </row>
    <row r="710" spans="1:47" s="81" customFormat="1" ht="25" customHeight="1" x14ac:dyDescent="0.3">
      <c r="A710" s="89" t="str">
        <f t="shared" si="161"/>
        <v>0_690</v>
      </c>
      <c r="B710" s="78">
        <f t="shared" si="162"/>
        <v>0</v>
      </c>
      <c r="C710" s="78">
        <f>IF(EA_Tabelle!$B439="","",COUNTIF($B$20:B709,EA_Tabelle!$B439)+1)</f>
        <v>690</v>
      </c>
      <c r="D710" s="77">
        <f t="shared" si="163"/>
        <v>0</v>
      </c>
      <c r="E710" s="77" t="e">
        <f>INDEX(Lieferanten[L_ID],MATCH(EA_Tabelle!$M710,Lieferanten[Lieferantenbezeichnung],0))</f>
        <v>#N/A</v>
      </c>
      <c r="F710" s="79">
        <f t="shared" si="164"/>
        <v>0</v>
      </c>
      <c r="G710" s="79" t="str">
        <f>IF(EA_Tabelle!$L710="","",(INDEX(BT[Ressort],MATCH(EA_Tabelle!$L710,BT[Bedarfsträger],0))))</f>
        <v/>
      </c>
      <c r="H710" s="80" t="str">
        <f>IF(EA_Tabelle!$L710="","",(INDEX(BT[BT_ID],MATCH(EA_Tabelle!$L710,BT[Bedarfsträger],0))))</f>
        <v/>
      </c>
      <c r="I710" s="82">
        <f t="shared" si="165"/>
        <v>0</v>
      </c>
      <c r="J710" s="82">
        <f t="shared" si="166"/>
        <v>0</v>
      </c>
      <c r="K710" s="83">
        <f t="shared" si="167"/>
        <v>0</v>
      </c>
      <c r="L710" s="44"/>
      <c r="M710" s="46"/>
      <c r="N710" s="208"/>
      <c r="O710" s="44"/>
      <c r="P710" s="43"/>
      <c r="Q710" s="206"/>
      <c r="R710" s="44"/>
      <c r="S710" s="90"/>
      <c r="T710" s="46"/>
      <c r="U710" s="210"/>
      <c r="V710" s="43"/>
      <c r="W710" s="186">
        <f>IFERROR(U710*INDEX(Preisstufen[Netto],MATCH(EA_Tabelle!T710,Preisstufen[Preisstufe],0)),0)</f>
        <v>0</v>
      </c>
      <c r="X710" s="186">
        <f t="shared" si="176"/>
        <v>0</v>
      </c>
      <c r="Y710" s="47"/>
      <c r="Z710" s="211"/>
      <c r="AA710" s="212"/>
      <c r="AB710" s="193">
        <f t="shared" si="168"/>
        <v>0</v>
      </c>
      <c r="AC710" s="211">
        <f t="shared" si="169"/>
        <v>0</v>
      </c>
      <c r="AD710" s="88">
        <v>0.19</v>
      </c>
      <c r="AE710" s="195">
        <f t="shared" si="172"/>
        <v>0</v>
      </c>
      <c r="AF710" s="211">
        <f t="shared" si="173"/>
        <v>0</v>
      </c>
      <c r="AG710" s="50"/>
      <c r="AH710" s="43"/>
      <c r="AI710" s="46"/>
      <c r="AJ710" s="43"/>
      <c r="AK710" s="43"/>
      <c r="AL710" s="46"/>
      <c r="AM710" s="47"/>
      <c r="AN710" s="76">
        <f t="shared" si="170"/>
        <v>0</v>
      </c>
      <c r="AO710" s="76">
        <f t="shared" si="174"/>
        <v>0</v>
      </c>
      <c r="AP710" s="214"/>
      <c r="AQ710" s="76">
        <f t="shared" si="171"/>
        <v>0</v>
      </c>
      <c r="AR710" s="91">
        <f t="shared" si="175"/>
        <v>0</v>
      </c>
      <c r="AS710" s="184">
        <f>IF(EA_Tabelle!$AI710="Ja",EA_Tabelle!$AM710,IF(EA_Tabelle!$Y710&lt;&gt;"",EA_Tabelle!$Y710,EA_Tabelle!$U710))</f>
        <v>0</v>
      </c>
      <c r="AT710" s="76">
        <f>IF(EA_Tabelle!$AI710="Ja",EA_Tabelle!$AN710,IF(EA_Tabelle!$AC710&lt;&gt;0,EA_Tabelle!$AC710,EA_Tabelle!$W710))</f>
        <v>0</v>
      </c>
      <c r="AU710" s="91">
        <f>IF(EA_Tabelle!$AI710="Ja",EA_Tabelle!$AO710,IF(EA_Tabelle!$AF710&lt;&gt;0,EA_Tabelle!$AF710,EA_Tabelle!$X710))</f>
        <v>0</v>
      </c>
    </row>
    <row r="711" spans="1:47" s="81" customFormat="1" ht="25" customHeight="1" x14ac:dyDescent="0.3">
      <c r="A711" s="89" t="str">
        <f t="shared" si="161"/>
        <v>0_691</v>
      </c>
      <c r="B711" s="78">
        <f t="shared" si="162"/>
        <v>0</v>
      </c>
      <c r="C711" s="78">
        <f>IF(EA_Tabelle!$B230="","",COUNTIF($B$20:B710,EA_Tabelle!$B230)+1)</f>
        <v>691</v>
      </c>
      <c r="D711" s="77">
        <f t="shared" si="163"/>
        <v>0</v>
      </c>
      <c r="E711" s="77" t="e">
        <f>INDEX(Lieferanten[L_ID],MATCH(EA_Tabelle!$M711,Lieferanten[Lieferantenbezeichnung],0))</f>
        <v>#N/A</v>
      </c>
      <c r="F711" s="79">
        <f t="shared" si="164"/>
        <v>0</v>
      </c>
      <c r="G711" s="79" t="str">
        <f>IF(EA_Tabelle!$L711="","",(INDEX(BT[Ressort],MATCH(EA_Tabelle!$L711,BT[Bedarfsträger],0))))</f>
        <v/>
      </c>
      <c r="H711" s="80" t="str">
        <f>IF(EA_Tabelle!$L711="","",(INDEX(BT[BT_ID],MATCH(EA_Tabelle!$L711,BT[Bedarfsträger],0))))</f>
        <v/>
      </c>
      <c r="I711" s="82">
        <f t="shared" si="165"/>
        <v>0</v>
      </c>
      <c r="J711" s="82">
        <f t="shared" si="166"/>
        <v>0</v>
      </c>
      <c r="K711" s="83">
        <f t="shared" si="167"/>
        <v>0</v>
      </c>
      <c r="L711" s="44"/>
      <c r="M711" s="46"/>
      <c r="N711" s="208"/>
      <c r="O711" s="44"/>
      <c r="P711" s="43"/>
      <c r="Q711" s="206"/>
      <c r="R711" s="44"/>
      <c r="S711" s="90"/>
      <c r="T711" s="46"/>
      <c r="U711" s="210"/>
      <c r="V711" s="43"/>
      <c r="W711" s="186">
        <f>IFERROR(U711*INDEX(Preisstufen[Netto],MATCH(EA_Tabelle!T711,Preisstufen[Preisstufe],0)),0)</f>
        <v>0</v>
      </c>
      <c r="X711" s="186">
        <f t="shared" si="176"/>
        <v>0</v>
      </c>
      <c r="Y711" s="47"/>
      <c r="Z711" s="211"/>
      <c r="AA711" s="212"/>
      <c r="AB711" s="193">
        <f t="shared" si="168"/>
        <v>0</v>
      </c>
      <c r="AC711" s="211">
        <f t="shared" si="169"/>
        <v>0</v>
      </c>
      <c r="AD711" s="88">
        <v>0.19</v>
      </c>
      <c r="AE711" s="195">
        <f t="shared" si="172"/>
        <v>0</v>
      </c>
      <c r="AF711" s="211">
        <f t="shared" si="173"/>
        <v>0</v>
      </c>
      <c r="AG711" s="50"/>
      <c r="AH711" s="43"/>
      <c r="AI711" s="46"/>
      <c r="AJ711" s="43"/>
      <c r="AK711" s="43"/>
      <c r="AL711" s="46"/>
      <c r="AM711" s="47"/>
      <c r="AN711" s="76">
        <f t="shared" si="170"/>
        <v>0</v>
      </c>
      <c r="AO711" s="76">
        <f t="shared" si="174"/>
        <v>0</v>
      </c>
      <c r="AP711" s="214"/>
      <c r="AQ711" s="76">
        <f t="shared" si="171"/>
        <v>0</v>
      </c>
      <c r="AR711" s="91">
        <f t="shared" si="175"/>
        <v>0</v>
      </c>
      <c r="AS711" s="184">
        <f>IF(EA_Tabelle!$AI711="Ja",EA_Tabelle!$AM711,IF(EA_Tabelle!$Y711&lt;&gt;"",EA_Tabelle!$Y711,EA_Tabelle!$U711))</f>
        <v>0</v>
      </c>
      <c r="AT711" s="76">
        <f>IF(EA_Tabelle!$AI711="Ja",EA_Tabelle!$AN711,IF(EA_Tabelle!$AC711&lt;&gt;0,EA_Tabelle!$AC711,EA_Tabelle!$W711))</f>
        <v>0</v>
      </c>
      <c r="AU711" s="91">
        <f>IF(EA_Tabelle!$AI711="Ja",EA_Tabelle!$AO711,IF(EA_Tabelle!$AF711&lt;&gt;0,EA_Tabelle!$AF711,EA_Tabelle!$X711))</f>
        <v>0</v>
      </c>
    </row>
    <row r="712" spans="1:47" s="81" customFormat="1" ht="25" customHeight="1" x14ac:dyDescent="0.3">
      <c r="A712" s="89" t="str">
        <f t="shared" si="161"/>
        <v>0_692</v>
      </c>
      <c r="B712" s="78">
        <f t="shared" si="162"/>
        <v>0</v>
      </c>
      <c r="C712" s="78">
        <f>IF(EA_Tabelle!$B43="","",COUNTIF($B$20:B711,EA_Tabelle!$B43)+1)</f>
        <v>692</v>
      </c>
      <c r="D712" s="77">
        <f t="shared" si="163"/>
        <v>0</v>
      </c>
      <c r="E712" s="77" t="e">
        <f>INDEX(Lieferanten[L_ID],MATCH(EA_Tabelle!$M712,Lieferanten[Lieferantenbezeichnung],0))</f>
        <v>#N/A</v>
      </c>
      <c r="F712" s="79">
        <f t="shared" si="164"/>
        <v>0</v>
      </c>
      <c r="G712" s="79" t="str">
        <f>IF(EA_Tabelle!$L712="","",(INDEX(BT[Ressort],MATCH(EA_Tabelle!$L712,BT[Bedarfsträger],0))))</f>
        <v/>
      </c>
      <c r="H712" s="80" t="str">
        <f>IF(EA_Tabelle!$L712="","",(INDEX(BT[BT_ID],MATCH(EA_Tabelle!$L712,BT[Bedarfsträger],0))))</f>
        <v/>
      </c>
      <c r="I712" s="82">
        <f t="shared" si="165"/>
        <v>0</v>
      </c>
      <c r="J712" s="82">
        <f t="shared" si="166"/>
        <v>0</v>
      </c>
      <c r="K712" s="83">
        <f t="shared" si="167"/>
        <v>0</v>
      </c>
      <c r="L712" s="44"/>
      <c r="M712" s="46"/>
      <c r="N712" s="208"/>
      <c r="O712" s="44"/>
      <c r="P712" s="43"/>
      <c r="Q712" s="206"/>
      <c r="R712" s="44"/>
      <c r="S712" s="90"/>
      <c r="T712" s="46"/>
      <c r="U712" s="210"/>
      <c r="V712" s="43"/>
      <c r="W712" s="186">
        <f>IFERROR(U712*INDEX(Preisstufen[Netto],MATCH(EA_Tabelle!T712,Preisstufen[Preisstufe],0)),0)</f>
        <v>0</v>
      </c>
      <c r="X712" s="186">
        <f t="shared" si="176"/>
        <v>0</v>
      </c>
      <c r="Y712" s="47"/>
      <c r="Z712" s="211"/>
      <c r="AA712" s="212"/>
      <c r="AB712" s="193">
        <f t="shared" si="168"/>
        <v>0</v>
      </c>
      <c r="AC712" s="211">
        <f t="shared" si="169"/>
        <v>0</v>
      </c>
      <c r="AD712" s="88">
        <v>0.19</v>
      </c>
      <c r="AE712" s="195">
        <f t="shared" si="172"/>
        <v>0</v>
      </c>
      <c r="AF712" s="211">
        <f t="shared" si="173"/>
        <v>0</v>
      </c>
      <c r="AG712" s="50"/>
      <c r="AH712" s="43"/>
      <c r="AI712" s="46"/>
      <c r="AJ712" s="43"/>
      <c r="AK712" s="43"/>
      <c r="AL712" s="46"/>
      <c r="AM712" s="47"/>
      <c r="AN712" s="76">
        <f t="shared" si="170"/>
        <v>0</v>
      </c>
      <c r="AO712" s="76">
        <f t="shared" si="174"/>
        <v>0</v>
      </c>
      <c r="AP712" s="214"/>
      <c r="AQ712" s="76">
        <f t="shared" si="171"/>
        <v>0</v>
      </c>
      <c r="AR712" s="91">
        <f t="shared" si="175"/>
        <v>0</v>
      </c>
      <c r="AS712" s="184">
        <f>IF(EA_Tabelle!$AI712="Ja",EA_Tabelle!$AM712,IF(EA_Tabelle!$Y712&lt;&gt;"",EA_Tabelle!$Y712,EA_Tabelle!$U712))</f>
        <v>0</v>
      </c>
      <c r="AT712" s="76">
        <f>IF(EA_Tabelle!$AI712="Ja",EA_Tabelle!$AN712,IF(EA_Tabelle!$AC712&lt;&gt;0,EA_Tabelle!$AC712,EA_Tabelle!$W712))</f>
        <v>0</v>
      </c>
      <c r="AU712" s="91">
        <f>IF(EA_Tabelle!$AI712="Ja",EA_Tabelle!$AO712,IF(EA_Tabelle!$AF712&lt;&gt;0,EA_Tabelle!$AF712,EA_Tabelle!$X712))</f>
        <v>0</v>
      </c>
    </row>
    <row r="713" spans="1:47" s="81" customFormat="1" ht="25" customHeight="1" x14ac:dyDescent="0.3">
      <c r="A713" s="89" t="str">
        <f t="shared" si="161"/>
        <v>0_693</v>
      </c>
      <c r="B713" s="78">
        <f t="shared" si="162"/>
        <v>0</v>
      </c>
      <c r="C713" s="78">
        <f>IF(EA_Tabelle!$B292="","",COUNTIF($B$20:B712,EA_Tabelle!$B292)+1)</f>
        <v>693</v>
      </c>
      <c r="D713" s="77">
        <f t="shared" si="163"/>
        <v>0</v>
      </c>
      <c r="E713" s="77" t="e">
        <f>INDEX(Lieferanten[L_ID],MATCH(EA_Tabelle!$M713,Lieferanten[Lieferantenbezeichnung],0))</f>
        <v>#N/A</v>
      </c>
      <c r="F713" s="79">
        <f t="shared" si="164"/>
        <v>0</v>
      </c>
      <c r="G713" s="79" t="str">
        <f>IF(EA_Tabelle!$L713="","",(INDEX(BT[Ressort],MATCH(EA_Tabelle!$L713,BT[Bedarfsträger],0))))</f>
        <v/>
      </c>
      <c r="H713" s="80" t="str">
        <f>IF(EA_Tabelle!$L713="","",(INDEX(BT[BT_ID],MATCH(EA_Tabelle!$L713,BT[Bedarfsträger],0))))</f>
        <v/>
      </c>
      <c r="I713" s="82">
        <f t="shared" si="165"/>
        <v>0</v>
      </c>
      <c r="J713" s="82">
        <f t="shared" si="166"/>
        <v>0</v>
      </c>
      <c r="K713" s="83">
        <f t="shared" si="167"/>
        <v>0</v>
      </c>
      <c r="L713" s="44"/>
      <c r="M713" s="46"/>
      <c r="N713" s="208"/>
      <c r="O713" s="44"/>
      <c r="P713" s="43"/>
      <c r="Q713" s="206"/>
      <c r="R713" s="44"/>
      <c r="S713" s="90"/>
      <c r="T713" s="46"/>
      <c r="U713" s="210"/>
      <c r="V713" s="43"/>
      <c r="W713" s="186">
        <f>IFERROR(U713*INDEX(Preisstufen[Netto],MATCH(EA_Tabelle!T713,Preisstufen[Preisstufe],0)),0)</f>
        <v>0</v>
      </c>
      <c r="X713" s="186">
        <f t="shared" si="176"/>
        <v>0</v>
      </c>
      <c r="Y713" s="47"/>
      <c r="Z713" s="211"/>
      <c r="AA713" s="212"/>
      <c r="AB713" s="193">
        <f t="shared" si="168"/>
        <v>0</v>
      </c>
      <c r="AC713" s="211">
        <f t="shared" si="169"/>
        <v>0</v>
      </c>
      <c r="AD713" s="88">
        <v>0.19</v>
      </c>
      <c r="AE713" s="195">
        <f t="shared" si="172"/>
        <v>0</v>
      </c>
      <c r="AF713" s="211">
        <f t="shared" si="173"/>
        <v>0</v>
      </c>
      <c r="AG713" s="50"/>
      <c r="AH713" s="43"/>
      <c r="AI713" s="46"/>
      <c r="AJ713" s="43"/>
      <c r="AK713" s="43"/>
      <c r="AL713" s="46"/>
      <c r="AM713" s="47"/>
      <c r="AN713" s="76">
        <f t="shared" si="170"/>
        <v>0</v>
      </c>
      <c r="AO713" s="76">
        <f t="shared" si="174"/>
        <v>0</v>
      </c>
      <c r="AP713" s="214"/>
      <c r="AQ713" s="76">
        <f t="shared" si="171"/>
        <v>0</v>
      </c>
      <c r="AR713" s="91">
        <f t="shared" si="175"/>
        <v>0</v>
      </c>
      <c r="AS713" s="184">
        <f>IF(EA_Tabelle!$AI713="Ja",EA_Tabelle!$AM713,IF(EA_Tabelle!$Y713&lt;&gt;"",EA_Tabelle!$Y713,EA_Tabelle!$U713))</f>
        <v>0</v>
      </c>
      <c r="AT713" s="76">
        <f>IF(EA_Tabelle!$AI713="Ja",EA_Tabelle!$AN713,IF(EA_Tabelle!$AC713&lt;&gt;0,EA_Tabelle!$AC713,EA_Tabelle!$W713))</f>
        <v>0</v>
      </c>
      <c r="AU713" s="91">
        <f>IF(EA_Tabelle!$AI713="Ja",EA_Tabelle!$AO713,IF(EA_Tabelle!$AF713&lt;&gt;0,EA_Tabelle!$AF713,EA_Tabelle!$X713))</f>
        <v>0</v>
      </c>
    </row>
    <row r="714" spans="1:47" s="81" customFormat="1" ht="25" customHeight="1" x14ac:dyDescent="0.3">
      <c r="A714" s="89" t="str">
        <f t="shared" si="161"/>
        <v>0_694</v>
      </c>
      <c r="B714" s="78">
        <f t="shared" si="162"/>
        <v>0</v>
      </c>
      <c r="C714" s="78">
        <f>IF(EA_Tabelle!$B527="","",COUNTIF($B$20:B713,EA_Tabelle!$B527)+1)</f>
        <v>694</v>
      </c>
      <c r="D714" s="77">
        <f t="shared" si="163"/>
        <v>0</v>
      </c>
      <c r="E714" s="77" t="e">
        <f>INDEX(Lieferanten[L_ID],MATCH(EA_Tabelle!$M714,Lieferanten[Lieferantenbezeichnung],0))</f>
        <v>#N/A</v>
      </c>
      <c r="F714" s="79">
        <f t="shared" si="164"/>
        <v>0</v>
      </c>
      <c r="G714" s="79" t="str">
        <f>IF(EA_Tabelle!$L714="","",(INDEX(BT[Ressort],MATCH(EA_Tabelle!$L714,BT[Bedarfsträger],0))))</f>
        <v/>
      </c>
      <c r="H714" s="80" t="str">
        <f>IF(EA_Tabelle!$L714="","",(INDEX(BT[BT_ID],MATCH(EA_Tabelle!$L714,BT[Bedarfsträger],0))))</f>
        <v/>
      </c>
      <c r="I714" s="82">
        <f t="shared" si="165"/>
        <v>0</v>
      </c>
      <c r="J714" s="82">
        <f t="shared" si="166"/>
        <v>0</v>
      </c>
      <c r="K714" s="83">
        <f t="shared" si="167"/>
        <v>0</v>
      </c>
      <c r="L714" s="44"/>
      <c r="M714" s="46"/>
      <c r="N714" s="208"/>
      <c r="O714" s="44"/>
      <c r="P714" s="43"/>
      <c r="Q714" s="206"/>
      <c r="R714" s="44"/>
      <c r="S714" s="90"/>
      <c r="T714" s="46"/>
      <c r="U714" s="210"/>
      <c r="V714" s="43"/>
      <c r="W714" s="186">
        <f>IFERROR(U714*INDEX(Preisstufen[Netto],MATCH(EA_Tabelle!T714,Preisstufen[Preisstufe],0)),0)</f>
        <v>0</v>
      </c>
      <c r="X714" s="186">
        <f t="shared" si="176"/>
        <v>0</v>
      </c>
      <c r="Y714" s="47"/>
      <c r="Z714" s="211"/>
      <c r="AA714" s="212"/>
      <c r="AB714" s="193">
        <f t="shared" si="168"/>
        <v>0</v>
      </c>
      <c r="AC714" s="211">
        <f t="shared" si="169"/>
        <v>0</v>
      </c>
      <c r="AD714" s="88">
        <v>0.19</v>
      </c>
      <c r="AE714" s="195">
        <f t="shared" si="172"/>
        <v>0</v>
      </c>
      <c r="AF714" s="211">
        <f t="shared" si="173"/>
        <v>0</v>
      </c>
      <c r="AG714" s="50"/>
      <c r="AH714" s="43"/>
      <c r="AI714" s="46"/>
      <c r="AJ714" s="43"/>
      <c r="AK714" s="43"/>
      <c r="AL714" s="46"/>
      <c r="AM714" s="47"/>
      <c r="AN714" s="76">
        <f t="shared" si="170"/>
        <v>0</v>
      </c>
      <c r="AO714" s="76">
        <f t="shared" si="174"/>
        <v>0</v>
      </c>
      <c r="AP714" s="214"/>
      <c r="AQ714" s="76">
        <f t="shared" si="171"/>
        <v>0</v>
      </c>
      <c r="AR714" s="91">
        <f t="shared" si="175"/>
        <v>0</v>
      </c>
      <c r="AS714" s="184">
        <f>IF(EA_Tabelle!$AI714="Ja",EA_Tabelle!$AM714,IF(EA_Tabelle!$Y714&lt;&gt;"",EA_Tabelle!$Y714,EA_Tabelle!$U714))</f>
        <v>0</v>
      </c>
      <c r="AT714" s="76">
        <f>IF(EA_Tabelle!$AI714="Ja",EA_Tabelle!$AN714,IF(EA_Tabelle!$AC714&lt;&gt;0,EA_Tabelle!$AC714,EA_Tabelle!$W714))</f>
        <v>0</v>
      </c>
      <c r="AU714" s="91">
        <f>IF(EA_Tabelle!$AI714="Ja",EA_Tabelle!$AO714,IF(EA_Tabelle!$AF714&lt;&gt;0,EA_Tabelle!$AF714,EA_Tabelle!$X714))</f>
        <v>0</v>
      </c>
    </row>
    <row r="715" spans="1:47" s="81" customFormat="1" ht="25" customHeight="1" x14ac:dyDescent="0.3">
      <c r="A715" s="89" t="str">
        <f t="shared" si="161"/>
        <v>0_695</v>
      </c>
      <c r="B715" s="78">
        <f t="shared" si="162"/>
        <v>0</v>
      </c>
      <c r="C715" s="78">
        <f>IF(EA_Tabelle!$B688="","",COUNTIF($B$20:B714,EA_Tabelle!$B688)+1)</f>
        <v>695</v>
      </c>
      <c r="D715" s="77">
        <f t="shared" si="163"/>
        <v>0</v>
      </c>
      <c r="E715" s="77" t="e">
        <f>INDEX(Lieferanten[L_ID],MATCH(EA_Tabelle!$M715,Lieferanten[Lieferantenbezeichnung],0))</f>
        <v>#N/A</v>
      </c>
      <c r="F715" s="79">
        <f t="shared" si="164"/>
        <v>0</v>
      </c>
      <c r="G715" s="79" t="str">
        <f>IF(EA_Tabelle!$L715="","",(INDEX(BT[Ressort],MATCH(EA_Tabelle!$L715,BT[Bedarfsträger],0))))</f>
        <v/>
      </c>
      <c r="H715" s="80" t="str">
        <f>IF(EA_Tabelle!$L715="","",(INDEX(BT[BT_ID],MATCH(EA_Tabelle!$L715,BT[Bedarfsträger],0))))</f>
        <v/>
      </c>
      <c r="I715" s="82">
        <f t="shared" si="165"/>
        <v>0</v>
      </c>
      <c r="J715" s="82">
        <f t="shared" si="166"/>
        <v>0</v>
      </c>
      <c r="K715" s="83">
        <f t="shared" si="167"/>
        <v>0</v>
      </c>
      <c r="L715" s="44"/>
      <c r="M715" s="46"/>
      <c r="N715" s="208"/>
      <c r="O715" s="44"/>
      <c r="P715" s="43"/>
      <c r="Q715" s="206"/>
      <c r="R715" s="44"/>
      <c r="S715" s="90"/>
      <c r="T715" s="46"/>
      <c r="U715" s="210"/>
      <c r="V715" s="43"/>
      <c r="W715" s="186">
        <f>IFERROR(U715*INDEX(Preisstufen[Netto],MATCH(EA_Tabelle!T715,Preisstufen[Preisstufe],0)),0)</f>
        <v>0</v>
      </c>
      <c r="X715" s="186">
        <f t="shared" si="176"/>
        <v>0</v>
      </c>
      <c r="Y715" s="47"/>
      <c r="Z715" s="211"/>
      <c r="AA715" s="212"/>
      <c r="AB715" s="193">
        <f t="shared" si="168"/>
        <v>0</v>
      </c>
      <c r="AC715" s="211">
        <f t="shared" si="169"/>
        <v>0</v>
      </c>
      <c r="AD715" s="88">
        <v>0.19</v>
      </c>
      <c r="AE715" s="195">
        <f t="shared" si="172"/>
        <v>0</v>
      </c>
      <c r="AF715" s="211">
        <f t="shared" si="173"/>
        <v>0</v>
      </c>
      <c r="AG715" s="50"/>
      <c r="AH715" s="43"/>
      <c r="AI715" s="46"/>
      <c r="AJ715" s="43"/>
      <c r="AK715" s="43"/>
      <c r="AL715" s="46"/>
      <c r="AM715" s="47"/>
      <c r="AN715" s="76">
        <f t="shared" si="170"/>
        <v>0</v>
      </c>
      <c r="AO715" s="76">
        <f t="shared" si="174"/>
        <v>0</v>
      </c>
      <c r="AP715" s="214"/>
      <c r="AQ715" s="76">
        <f t="shared" si="171"/>
        <v>0</v>
      </c>
      <c r="AR715" s="91">
        <f t="shared" si="175"/>
        <v>0</v>
      </c>
      <c r="AS715" s="184">
        <f>IF(EA_Tabelle!$AI715="Ja",EA_Tabelle!$AM715,IF(EA_Tabelle!$Y715&lt;&gt;"",EA_Tabelle!$Y715,EA_Tabelle!$U715))</f>
        <v>0</v>
      </c>
      <c r="AT715" s="76">
        <f>IF(EA_Tabelle!$AI715="Ja",EA_Tabelle!$AN715,IF(EA_Tabelle!$AC715&lt;&gt;0,EA_Tabelle!$AC715,EA_Tabelle!$W715))</f>
        <v>0</v>
      </c>
      <c r="AU715" s="91">
        <f>IF(EA_Tabelle!$AI715="Ja",EA_Tabelle!$AO715,IF(EA_Tabelle!$AF715&lt;&gt;0,EA_Tabelle!$AF715,EA_Tabelle!$X715))</f>
        <v>0</v>
      </c>
    </row>
    <row r="716" spans="1:47" s="81" customFormat="1" ht="25" customHeight="1" x14ac:dyDescent="0.3">
      <c r="A716" s="89" t="str">
        <f t="shared" si="161"/>
        <v>0_696</v>
      </c>
      <c r="B716" s="78">
        <f t="shared" si="162"/>
        <v>0</v>
      </c>
      <c r="C716" s="78">
        <f>IF(EA_Tabelle!$B664="","",COUNTIF($B$20:B715,EA_Tabelle!$B664)+1)</f>
        <v>696</v>
      </c>
      <c r="D716" s="77">
        <f t="shared" si="163"/>
        <v>0</v>
      </c>
      <c r="E716" s="77" t="e">
        <f>INDEX(Lieferanten[L_ID],MATCH(EA_Tabelle!$M716,Lieferanten[Lieferantenbezeichnung],0))</f>
        <v>#N/A</v>
      </c>
      <c r="F716" s="79">
        <f t="shared" si="164"/>
        <v>0</v>
      </c>
      <c r="G716" s="79" t="str">
        <f>IF(EA_Tabelle!$L716="","",(INDEX(BT[Ressort],MATCH(EA_Tabelle!$L716,BT[Bedarfsträger],0))))</f>
        <v/>
      </c>
      <c r="H716" s="80" t="str">
        <f>IF(EA_Tabelle!$L716="","",(INDEX(BT[BT_ID],MATCH(EA_Tabelle!$L716,BT[Bedarfsträger],0))))</f>
        <v/>
      </c>
      <c r="I716" s="82">
        <f t="shared" si="165"/>
        <v>0</v>
      </c>
      <c r="J716" s="82">
        <f t="shared" si="166"/>
        <v>0</v>
      </c>
      <c r="K716" s="83">
        <f t="shared" si="167"/>
        <v>0</v>
      </c>
      <c r="L716" s="44"/>
      <c r="M716" s="46"/>
      <c r="N716" s="208"/>
      <c r="O716" s="44"/>
      <c r="P716" s="43"/>
      <c r="Q716" s="206"/>
      <c r="R716" s="44"/>
      <c r="S716" s="90"/>
      <c r="T716" s="46"/>
      <c r="U716" s="210"/>
      <c r="V716" s="43"/>
      <c r="W716" s="186">
        <f>IFERROR(U716*INDEX(Preisstufen[Netto],MATCH(EA_Tabelle!T716,Preisstufen[Preisstufe],0)),0)</f>
        <v>0</v>
      </c>
      <c r="X716" s="186">
        <f t="shared" si="176"/>
        <v>0</v>
      </c>
      <c r="Y716" s="47"/>
      <c r="Z716" s="211"/>
      <c r="AA716" s="212"/>
      <c r="AB716" s="193">
        <f t="shared" si="168"/>
        <v>0</v>
      </c>
      <c r="AC716" s="211">
        <f t="shared" si="169"/>
        <v>0</v>
      </c>
      <c r="AD716" s="88">
        <v>0.19</v>
      </c>
      <c r="AE716" s="195">
        <f t="shared" si="172"/>
        <v>0</v>
      </c>
      <c r="AF716" s="211">
        <f t="shared" si="173"/>
        <v>0</v>
      </c>
      <c r="AG716" s="50"/>
      <c r="AH716" s="43"/>
      <c r="AI716" s="46"/>
      <c r="AJ716" s="43"/>
      <c r="AK716" s="43"/>
      <c r="AL716" s="46"/>
      <c r="AM716" s="47"/>
      <c r="AN716" s="76">
        <f t="shared" si="170"/>
        <v>0</v>
      </c>
      <c r="AO716" s="76">
        <f t="shared" si="174"/>
        <v>0</v>
      </c>
      <c r="AP716" s="214"/>
      <c r="AQ716" s="76">
        <f t="shared" si="171"/>
        <v>0</v>
      </c>
      <c r="AR716" s="91">
        <f t="shared" si="175"/>
        <v>0</v>
      </c>
      <c r="AS716" s="184">
        <f>IF(EA_Tabelle!$AI716="Ja",EA_Tabelle!$AM716,IF(EA_Tabelle!$Y716&lt;&gt;"",EA_Tabelle!$Y716,EA_Tabelle!$U716))</f>
        <v>0</v>
      </c>
      <c r="AT716" s="76">
        <f>IF(EA_Tabelle!$AI716="Ja",EA_Tabelle!$AN716,IF(EA_Tabelle!$AC716&lt;&gt;0,EA_Tabelle!$AC716,EA_Tabelle!$W716))</f>
        <v>0</v>
      </c>
      <c r="AU716" s="91">
        <f>IF(EA_Tabelle!$AI716="Ja",EA_Tabelle!$AO716,IF(EA_Tabelle!$AF716&lt;&gt;0,EA_Tabelle!$AF716,EA_Tabelle!$X716))</f>
        <v>0</v>
      </c>
    </row>
    <row r="717" spans="1:47" s="81" customFormat="1" ht="25" customHeight="1" x14ac:dyDescent="0.3">
      <c r="A717" s="89" t="str">
        <f t="shared" si="161"/>
        <v>0_697</v>
      </c>
      <c r="B717" s="78">
        <f t="shared" si="162"/>
        <v>0</v>
      </c>
      <c r="C717" s="78">
        <f>IF(EA_Tabelle!$B697="","",COUNTIF($B$20:B716,EA_Tabelle!$B697)+1)</f>
        <v>697</v>
      </c>
      <c r="D717" s="77">
        <f t="shared" si="163"/>
        <v>0</v>
      </c>
      <c r="E717" s="77" t="e">
        <f>INDEX(Lieferanten[L_ID],MATCH(EA_Tabelle!$M717,Lieferanten[Lieferantenbezeichnung],0))</f>
        <v>#N/A</v>
      </c>
      <c r="F717" s="79">
        <f t="shared" si="164"/>
        <v>0</v>
      </c>
      <c r="G717" s="79" t="str">
        <f>IF(EA_Tabelle!$L717="","",(INDEX(BT[Ressort],MATCH(EA_Tabelle!$L717,BT[Bedarfsträger],0))))</f>
        <v/>
      </c>
      <c r="H717" s="80" t="str">
        <f>IF(EA_Tabelle!$L717="","",(INDEX(BT[BT_ID],MATCH(EA_Tabelle!$L717,BT[Bedarfsträger],0))))</f>
        <v/>
      </c>
      <c r="I717" s="82">
        <f t="shared" si="165"/>
        <v>0</v>
      </c>
      <c r="J717" s="82">
        <f t="shared" si="166"/>
        <v>0</v>
      </c>
      <c r="K717" s="83">
        <f t="shared" si="167"/>
        <v>0</v>
      </c>
      <c r="L717" s="44"/>
      <c r="M717" s="46"/>
      <c r="N717" s="208"/>
      <c r="O717" s="44"/>
      <c r="P717" s="43"/>
      <c r="Q717" s="206"/>
      <c r="R717" s="44"/>
      <c r="S717" s="90"/>
      <c r="T717" s="46"/>
      <c r="U717" s="210"/>
      <c r="V717" s="43"/>
      <c r="W717" s="186">
        <f>IFERROR(U717*INDEX(Preisstufen[Netto],MATCH(EA_Tabelle!T717,Preisstufen[Preisstufe],0)),0)</f>
        <v>0</v>
      </c>
      <c r="X717" s="186">
        <f t="shared" si="176"/>
        <v>0</v>
      </c>
      <c r="Y717" s="47"/>
      <c r="Z717" s="211"/>
      <c r="AA717" s="212"/>
      <c r="AB717" s="193">
        <f t="shared" si="168"/>
        <v>0</v>
      </c>
      <c r="AC717" s="211">
        <f t="shared" si="169"/>
        <v>0</v>
      </c>
      <c r="AD717" s="88">
        <v>0.19</v>
      </c>
      <c r="AE717" s="195">
        <f t="shared" si="172"/>
        <v>0</v>
      </c>
      <c r="AF717" s="211">
        <f t="shared" si="173"/>
        <v>0</v>
      </c>
      <c r="AG717" s="50"/>
      <c r="AH717" s="43"/>
      <c r="AI717" s="46"/>
      <c r="AJ717" s="43"/>
      <c r="AK717" s="43"/>
      <c r="AL717" s="46"/>
      <c r="AM717" s="47"/>
      <c r="AN717" s="76">
        <f t="shared" si="170"/>
        <v>0</v>
      </c>
      <c r="AO717" s="76">
        <f t="shared" si="174"/>
        <v>0</v>
      </c>
      <c r="AP717" s="214"/>
      <c r="AQ717" s="76">
        <f t="shared" si="171"/>
        <v>0</v>
      </c>
      <c r="AR717" s="91">
        <f t="shared" si="175"/>
        <v>0</v>
      </c>
      <c r="AS717" s="184">
        <f>IF(EA_Tabelle!$AI717="Ja",EA_Tabelle!$AM717,IF(EA_Tabelle!$Y717&lt;&gt;"",EA_Tabelle!$Y717,EA_Tabelle!$U717))</f>
        <v>0</v>
      </c>
      <c r="AT717" s="76">
        <f>IF(EA_Tabelle!$AI717="Ja",EA_Tabelle!$AN717,IF(EA_Tabelle!$AC717&lt;&gt;0,EA_Tabelle!$AC717,EA_Tabelle!$W717))</f>
        <v>0</v>
      </c>
      <c r="AU717" s="91">
        <f>IF(EA_Tabelle!$AI717="Ja",EA_Tabelle!$AO717,IF(EA_Tabelle!$AF717&lt;&gt;0,EA_Tabelle!$AF717,EA_Tabelle!$X717))</f>
        <v>0</v>
      </c>
    </row>
    <row r="718" spans="1:47" s="81" customFormat="1" ht="25" customHeight="1" x14ac:dyDescent="0.3">
      <c r="A718" s="89" t="str">
        <f t="shared" si="161"/>
        <v>0_698</v>
      </c>
      <c r="B718" s="78">
        <f t="shared" si="162"/>
        <v>0</v>
      </c>
      <c r="C718" s="78">
        <f>IF(EA_Tabelle!$B473="","",COUNTIF($B$20:B717,EA_Tabelle!$B473)+1)</f>
        <v>698</v>
      </c>
      <c r="D718" s="77">
        <f t="shared" si="163"/>
        <v>0</v>
      </c>
      <c r="E718" s="77" t="e">
        <f>INDEX(Lieferanten[L_ID],MATCH(EA_Tabelle!$M718,Lieferanten[Lieferantenbezeichnung],0))</f>
        <v>#N/A</v>
      </c>
      <c r="F718" s="79">
        <f t="shared" si="164"/>
        <v>0</v>
      </c>
      <c r="G718" s="79" t="str">
        <f>IF(EA_Tabelle!$L718="","",(INDEX(BT[Ressort],MATCH(EA_Tabelle!$L718,BT[Bedarfsträger],0))))</f>
        <v/>
      </c>
      <c r="H718" s="80" t="str">
        <f>IF(EA_Tabelle!$L718="","",(INDEX(BT[BT_ID],MATCH(EA_Tabelle!$L718,BT[Bedarfsträger],0))))</f>
        <v/>
      </c>
      <c r="I718" s="82">
        <f t="shared" si="165"/>
        <v>0</v>
      </c>
      <c r="J718" s="82">
        <f t="shared" si="166"/>
        <v>0</v>
      </c>
      <c r="K718" s="83">
        <f t="shared" si="167"/>
        <v>0</v>
      </c>
      <c r="L718" s="44"/>
      <c r="M718" s="46"/>
      <c r="N718" s="208"/>
      <c r="O718" s="44"/>
      <c r="P718" s="43"/>
      <c r="Q718" s="206"/>
      <c r="R718" s="44"/>
      <c r="S718" s="90"/>
      <c r="T718" s="46"/>
      <c r="U718" s="210"/>
      <c r="V718" s="43"/>
      <c r="W718" s="186">
        <f>IFERROR(U718*INDEX(Preisstufen[Netto],MATCH(EA_Tabelle!T718,Preisstufen[Preisstufe],0)),0)</f>
        <v>0</v>
      </c>
      <c r="X718" s="186">
        <f t="shared" si="176"/>
        <v>0</v>
      </c>
      <c r="Y718" s="47"/>
      <c r="Z718" s="211"/>
      <c r="AA718" s="212"/>
      <c r="AB718" s="193">
        <f t="shared" si="168"/>
        <v>0</v>
      </c>
      <c r="AC718" s="211">
        <f t="shared" si="169"/>
        <v>0</v>
      </c>
      <c r="AD718" s="88">
        <v>0.19</v>
      </c>
      <c r="AE718" s="195">
        <f t="shared" si="172"/>
        <v>0</v>
      </c>
      <c r="AF718" s="211">
        <f t="shared" si="173"/>
        <v>0</v>
      </c>
      <c r="AG718" s="50"/>
      <c r="AH718" s="43"/>
      <c r="AI718" s="46"/>
      <c r="AJ718" s="43"/>
      <c r="AK718" s="43"/>
      <c r="AL718" s="46"/>
      <c r="AM718" s="47"/>
      <c r="AN718" s="76">
        <f t="shared" si="170"/>
        <v>0</v>
      </c>
      <c r="AO718" s="76">
        <f t="shared" si="174"/>
        <v>0</v>
      </c>
      <c r="AP718" s="214"/>
      <c r="AQ718" s="76">
        <f t="shared" si="171"/>
        <v>0</v>
      </c>
      <c r="AR718" s="91">
        <f t="shared" si="175"/>
        <v>0</v>
      </c>
      <c r="AS718" s="184">
        <f>IF(EA_Tabelle!$AI718="Ja",EA_Tabelle!$AM718,IF(EA_Tabelle!$Y718&lt;&gt;"",EA_Tabelle!$Y718,EA_Tabelle!$U718))</f>
        <v>0</v>
      </c>
      <c r="AT718" s="76">
        <f>IF(EA_Tabelle!$AI718="Ja",EA_Tabelle!$AN718,IF(EA_Tabelle!$AC718&lt;&gt;0,EA_Tabelle!$AC718,EA_Tabelle!$W718))</f>
        <v>0</v>
      </c>
      <c r="AU718" s="91">
        <f>IF(EA_Tabelle!$AI718="Ja",EA_Tabelle!$AO718,IF(EA_Tabelle!$AF718&lt;&gt;0,EA_Tabelle!$AF718,EA_Tabelle!$X718))</f>
        <v>0</v>
      </c>
    </row>
    <row r="719" spans="1:47" s="81" customFormat="1" ht="25" customHeight="1" x14ac:dyDescent="0.3">
      <c r="A719" s="89" t="str">
        <f t="shared" si="161"/>
        <v>0_699</v>
      </c>
      <c r="B719" s="78">
        <f t="shared" si="162"/>
        <v>0</v>
      </c>
      <c r="C719" s="78">
        <f>IF(EA_Tabelle!$B743="","",COUNTIF($B$20:B718,EA_Tabelle!$B743)+1)</f>
        <v>699</v>
      </c>
      <c r="D719" s="77">
        <f t="shared" si="163"/>
        <v>0</v>
      </c>
      <c r="E719" s="77" t="e">
        <f>INDEX(Lieferanten[L_ID],MATCH(EA_Tabelle!$M719,Lieferanten[Lieferantenbezeichnung],0))</f>
        <v>#N/A</v>
      </c>
      <c r="F719" s="79">
        <f t="shared" si="164"/>
        <v>0</v>
      </c>
      <c r="G719" s="79" t="str">
        <f>IF(EA_Tabelle!$L719="","",(INDEX(BT[Ressort],MATCH(EA_Tabelle!$L719,BT[Bedarfsträger],0))))</f>
        <v/>
      </c>
      <c r="H719" s="80" t="str">
        <f>IF(EA_Tabelle!$L719="","",(INDEX(BT[BT_ID],MATCH(EA_Tabelle!$L719,BT[Bedarfsträger],0))))</f>
        <v/>
      </c>
      <c r="I719" s="82">
        <f t="shared" si="165"/>
        <v>0</v>
      </c>
      <c r="J719" s="82">
        <f t="shared" si="166"/>
        <v>0</v>
      </c>
      <c r="K719" s="83">
        <f t="shared" si="167"/>
        <v>0</v>
      </c>
      <c r="L719" s="44"/>
      <c r="M719" s="46"/>
      <c r="N719" s="208"/>
      <c r="O719" s="44"/>
      <c r="P719" s="43"/>
      <c r="Q719" s="206"/>
      <c r="R719" s="44"/>
      <c r="S719" s="90"/>
      <c r="T719" s="46"/>
      <c r="U719" s="210"/>
      <c r="V719" s="43"/>
      <c r="W719" s="186">
        <f>IFERROR(U719*INDEX(Preisstufen[Netto],MATCH(EA_Tabelle!T719,Preisstufen[Preisstufe],0)),0)</f>
        <v>0</v>
      </c>
      <c r="X719" s="186">
        <f t="shared" si="176"/>
        <v>0</v>
      </c>
      <c r="Y719" s="47"/>
      <c r="Z719" s="211"/>
      <c r="AA719" s="212"/>
      <c r="AB719" s="193">
        <f t="shared" si="168"/>
        <v>0</v>
      </c>
      <c r="AC719" s="211">
        <f t="shared" si="169"/>
        <v>0</v>
      </c>
      <c r="AD719" s="88">
        <v>0.19</v>
      </c>
      <c r="AE719" s="195">
        <f t="shared" si="172"/>
        <v>0</v>
      </c>
      <c r="AF719" s="211">
        <f t="shared" si="173"/>
        <v>0</v>
      </c>
      <c r="AG719" s="50"/>
      <c r="AH719" s="43"/>
      <c r="AI719" s="46"/>
      <c r="AJ719" s="43"/>
      <c r="AK719" s="43"/>
      <c r="AL719" s="46"/>
      <c r="AM719" s="47"/>
      <c r="AN719" s="76">
        <f t="shared" si="170"/>
        <v>0</v>
      </c>
      <c r="AO719" s="76">
        <f t="shared" si="174"/>
        <v>0</v>
      </c>
      <c r="AP719" s="214"/>
      <c r="AQ719" s="76">
        <f t="shared" si="171"/>
        <v>0</v>
      </c>
      <c r="AR719" s="91">
        <f t="shared" si="175"/>
        <v>0</v>
      </c>
      <c r="AS719" s="184">
        <f>IF(EA_Tabelle!$AI719="Ja",EA_Tabelle!$AM719,IF(EA_Tabelle!$Y719&lt;&gt;"",EA_Tabelle!$Y719,EA_Tabelle!$U719))</f>
        <v>0</v>
      </c>
      <c r="AT719" s="76">
        <f>IF(EA_Tabelle!$AI719="Ja",EA_Tabelle!$AN719,IF(EA_Tabelle!$AC719&lt;&gt;0,EA_Tabelle!$AC719,EA_Tabelle!$W719))</f>
        <v>0</v>
      </c>
      <c r="AU719" s="91">
        <f>IF(EA_Tabelle!$AI719="Ja",EA_Tabelle!$AO719,IF(EA_Tabelle!$AF719&lt;&gt;0,EA_Tabelle!$AF719,EA_Tabelle!$X719))</f>
        <v>0</v>
      </c>
    </row>
    <row r="720" spans="1:47" s="81" customFormat="1" ht="25" customHeight="1" x14ac:dyDescent="0.3">
      <c r="A720" s="89" t="str">
        <f t="shared" si="161"/>
        <v>0_700</v>
      </c>
      <c r="B720" s="78">
        <f t="shared" si="162"/>
        <v>0</v>
      </c>
      <c r="C720" s="78">
        <f>IF(EA_Tabelle!$B340="","",COUNTIF($B$20:B719,EA_Tabelle!$B340)+1)</f>
        <v>700</v>
      </c>
      <c r="D720" s="77">
        <f t="shared" si="163"/>
        <v>0</v>
      </c>
      <c r="E720" s="77" t="e">
        <f>INDEX(Lieferanten[L_ID],MATCH(EA_Tabelle!$M720,Lieferanten[Lieferantenbezeichnung],0))</f>
        <v>#N/A</v>
      </c>
      <c r="F720" s="79">
        <f t="shared" si="164"/>
        <v>0</v>
      </c>
      <c r="G720" s="79" t="str">
        <f>IF(EA_Tabelle!$L720="","",(INDEX(BT[Ressort],MATCH(EA_Tabelle!$L720,BT[Bedarfsträger],0))))</f>
        <v/>
      </c>
      <c r="H720" s="80" t="str">
        <f>IF(EA_Tabelle!$L720="","",(INDEX(BT[BT_ID],MATCH(EA_Tabelle!$L720,BT[Bedarfsträger],0))))</f>
        <v/>
      </c>
      <c r="I720" s="82">
        <f t="shared" si="165"/>
        <v>0</v>
      </c>
      <c r="J720" s="82">
        <f t="shared" si="166"/>
        <v>0</v>
      </c>
      <c r="K720" s="83">
        <f t="shared" si="167"/>
        <v>0</v>
      </c>
      <c r="L720" s="44"/>
      <c r="M720" s="46"/>
      <c r="N720" s="208"/>
      <c r="O720" s="44"/>
      <c r="P720" s="43"/>
      <c r="Q720" s="206"/>
      <c r="R720" s="44"/>
      <c r="S720" s="90"/>
      <c r="T720" s="46"/>
      <c r="U720" s="210"/>
      <c r="V720" s="43"/>
      <c r="W720" s="186">
        <f>IFERROR(U720*INDEX(Preisstufen[Netto],MATCH(EA_Tabelle!T720,Preisstufen[Preisstufe],0)),0)</f>
        <v>0</v>
      </c>
      <c r="X720" s="186">
        <f t="shared" si="176"/>
        <v>0</v>
      </c>
      <c r="Y720" s="47"/>
      <c r="Z720" s="211"/>
      <c r="AA720" s="212"/>
      <c r="AB720" s="193">
        <f t="shared" si="168"/>
        <v>0</v>
      </c>
      <c r="AC720" s="211">
        <f t="shared" si="169"/>
        <v>0</v>
      </c>
      <c r="AD720" s="88">
        <v>0.19</v>
      </c>
      <c r="AE720" s="195">
        <f t="shared" si="172"/>
        <v>0</v>
      </c>
      <c r="AF720" s="211">
        <f t="shared" si="173"/>
        <v>0</v>
      </c>
      <c r="AG720" s="50"/>
      <c r="AH720" s="43"/>
      <c r="AI720" s="46"/>
      <c r="AJ720" s="43"/>
      <c r="AK720" s="43"/>
      <c r="AL720" s="46"/>
      <c r="AM720" s="47"/>
      <c r="AN720" s="76">
        <f t="shared" si="170"/>
        <v>0</v>
      </c>
      <c r="AO720" s="76">
        <f t="shared" si="174"/>
        <v>0</v>
      </c>
      <c r="AP720" s="214"/>
      <c r="AQ720" s="76">
        <f t="shared" si="171"/>
        <v>0</v>
      </c>
      <c r="AR720" s="91">
        <f t="shared" si="175"/>
        <v>0</v>
      </c>
      <c r="AS720" s="184">
        <f>IF(EA_Tabelle!$AI720="Ja",EA_Tabelle!$AM720,IF(EA_Tabelle!$Y720&lt;&gt;"",EA_Tabelle!$Y720,EA_Tabelle!$U720))</f>
        <v>0</v>
      </c>
      <c r="AT720" s="76">
        <f>IF(EA_Tabelle!$AI720="Ja",EA_Tabelle!$AN720,IF(EA_Tabelle!$AC720&lt;&gt;0,EA_Tabelle!$AC720,EA_Tabelle!$W720))</f>
        <v>0</v>
      </c>
      <c r="AU720" s="91">
        <f>IF(EA_Tabelle!$AI720="Ja",EA_Tabelle!$AO720,IF(EA_Tabelle!$AF720&lt;&gt;0,EA_Tabelle!$AF720,EA_Tabelle!$X720))</f>
        <v>0</v>
      </c>
    </row>
    <row r="721" spans="1:47" s="81" customFormat="1" ht="25" customHeight="1" x14ac:dyDescent="0.3">
      <c r="A721" s="89" t="str">
        <f t="shared" si="161"/>
        <v>0_701</v>
      </c>
      <c r="B721" s="78">
        <f t="shared" si="162"/>
        <v>0</v>
      </c>
      <c r="C721" s="78">
        <f>IF(EA_Tabelle!$B368="","",COUNTIF($B$20:B720,EA_Tabelle!$B368)+1)</f>
        <v>701</v>
      </c>
      <c r="D721" s="77">
        <f t="shared" si="163"/>
        <v>0</v>
      </c>
      <c r="E721" s="77" t="e">
        <f>INDEX(Lieferanten[L_ID],MATCH(EA_Tabelle!$M721,Lieferanten[Lieferantenbezeichnung],0))</f>
        <v>#N/A</v>
      </c>
      <c r="F721" s="79">
        <f t="shared" si="164"/>
        <v>0</v>
      </c>
      <c r="G721" s="79" t="str">
        <f>IF(EA_Tabelle!$L721="","",(INDEX(BT[Ressort],MATCH(EA_Tabelle!$L721,BT[Bedarfsträger],0))))</f>
        <v/>
      </c>
      <c r="H721" s="80" t="str">
        <f>IF(EA_Tabelle!$L721="","",(INDEX(BT[BT_ID],MATCH(EA_Tabelle!$L721,BT[Bedarfsträger],0))))</f>
        <v/>
      </c>
      <c r="I721" s="82">
        <f t="shared" si="165"/>
        <v>0</v>
      </c>
      <c r="J721" s="82">
        <f t="shared" si="166"/>
        <v>0</v>
      </c>
      <c r="K721" s="83">
        <f t="shared" si="167"/>
        <v>0</v>
      </c>
      <c r="L721" s="44"/>
      <c r="M721" s="46"/>
      <c r="N721" s="208"/>
      <c r="O721" s="44"/>
      <c r="P721" s="43"/>
      <c r="Q721" s="206"/>
      <c r="R721" s="44"/>
      <c r="S721" s="90"/>
      <c r="T721" s="46"/>
      <c r="U721" s="210"/>
      <c r="V721" s="43"/>
      <c r="W721" s="186">
        <f>IFERROR(U721*INDEX(Preisstufen[Netto],MATCH(EA_Tabelle!T721,Preisstufen[Preisstufe],0)),0)</f>
        <v>0</v>
      </c>
      <c r="X721" s="186">
        <f t="shared" si="176"/>
        <v>0</v>
      </c>
      <c r="Y721" s="47"/>
      <c r="Z721" s="211"/>
      <c r="AA721" s="212"/>
      <c r="AB721" s="193">
        <f t="shared" si="168"/>
        <v>0</v>
      </c>
      <c r="AC721" s="211">
        <f t="shared" si="169"/>
        <v>0</v>
      </c>
      <c r="AD721" s="88">
        <v>0.19</v>
      </c>
      <c r="AE721" s="195">
        <f t="shared" si="172"/>
        <v>0</v>
      </c>
      <c r="AF721" s="211">
        <f t="shared" si="173"/>
        <v>0</v>
      </c>
      <c r="AG721" s="50"/>
      <c r="AH721" s="43"/>
      <c r="AI721" s="46"/>
      <c r="AJ721" s="43"/>
      <c r="AK721" s="43"/>
      <c r="AL721" s="46"/>
      <c r="AM721" s="47"/>
      <c r="AN721" s="76">
        <f t="shared" si="170"/>
        <v>0</v>
      </c>
      <c r="AO721" s="76">
        <f t="shared" si="174"/>
        <v>0</v>
      </c>
      <c r="AP721" s="214"/>
      <c r="AQ721" s="76">
        <f t="shared" si="171"/>
        <v>0</v>
      </c>
      <c r="AR721" s="91">
        <f t="shared" si="175"/>
        <v>0</v>
      </c>
      <c r="AS721" s="184">
        <f>IF(EA_Tabelle!$AI721="Ja",EA_Tabelle!$AM721,IF(EA_Tabelle!$Y721&lt;&gt;"",EA_Tabelle!$Y721,EA_Tabelle!$U721))</f>
        <v>0</v>
      </c>
      <c r="AT721" s="76">
        <f>IF(EA_Tabelle!$AI721="Ja",EA_Tabelle!$AN721,IF(EA_Tabelle!$AC721&lt;&gt;0,EA_Tabelle!$AC721,EA_Tabelle!$W721))</f>
        <v>0</v>
      </c>
      <c r="AU721" s="91">
        <f>IF(EA_Tabelle!$AI721="Ja",EA_Tabelle!$AO721,IF(EA_Tabelle!$AF721&lt;&gt;0,EA_Tabelle!$AF721,EA_Tabelle!$X721))</f>
        <v>0</v>
      </c>
    </row>
    <row r="722" spans="1:47" s="81" customFormat="1" ht="25" customHeight="1" x14ac:dyDescent="0.3">
      <c r="A722" s="89" t="str">
        <f t="shared" si="161"/>
        <v>0_702</v>
      </c>
      <c r="B722" s="78">
        <f t="shared" si="162"/>
        <v>0</v>
      </c>
      <c r="C722" s="78">
        <f>IF(EA_Tabelle!$B260="","",COUNTIF($B$20:B721,EA_Tabelle!$B260)+1)</f>
        <v>702</v>
      </c>
      <c r="D722" s="77">
        <f t="shared" si="163"/>
        <v>0</v>
      </c>
      <c r="E722" s="77" t="e">
        <f>INDEX(Lieferanten[L_ID],MATCH(EA_Tabelle!$M722,Lieferanten[Lieferantenbezeichnung],0))</f>
        <v>#N/A</v>
      </c>
      <c r="F722" s="79">
        <f t="shared" si="164"/>
        <v>0</v>
      </c>
      <c r="G722" s="79" t="str">
        <f>IF(EA_Tabelle!$L722="","",(INDEX(BT[Ressort],MATCH(EA_Tabelle!$L722,BT[Bedarfsträger],0))))</f>
        <v/>
      </c>
      <c r="H722" s="80" t="str">
        <f>IF(EA_Tabelle!$L722="","",(INDEX(BT[BT_ID],MATCH(EA_Tabelle!$L722,BT[Bedarfsträger],0))))</f>
        <v/>
      </c>
      <c r="I722" s="82">
        <f t="shared" si="165"/>
        <v>0</v>
      </c>
      <c r="J722" s="82">
        <f t="shared" si="166"/>
        <v>0</v>
      </c>
      <c r="K722" s="83">
        <f t="shared" si="167"/>
        <v>0</v>
      </c>
      <c r="L722" s="44"/>
      <c r="M722" s="46"/>
      <c r="N722" s="208"/>
      <c r="O722" s="44"/>
      <c r="P722" s="43"/>
      <c r="Q722" s="206"/>
      <c r="R722" s="44"/>
      <c r="S722" s="90"/>
      <c r="T722" s="46"/>
      <c r="U722" s="210"/>
      <c r="V722" s="43"/>
      <c r="W722" s="186">
        <f>IFERROR(U722*INDEX(Preisstufen[Netto],MATCH(EA_Tabelle!T722,Preisstufen[Preisstufe],0)),0)</f>
        <v>0</v>
      </c>
      <c r="X722" s="186">
        <f t="shared" si="176"/>
        <v>0</v>
      </c>
      <c r="Y722" s="47"/>
      <c r="Z722" s="211"/>
      <c r="AA722" s="212"/>
      <c r="AB722" s="193">
        <f t="shared" si="168"/>
        <v>0</v>
      </c>
      <c r="AC722" s="211">
        <f t="shared" si="169"/>
        <v>0</v>
      </c>
      <c r="AD722" s="88">
        <v>0.19</v>
      </c>
      <c r="AE722" s="195">
        <f t="shared" si="172"/>
        <v>0</v>
      </c>
      <c r="AF722" s="211">
        <f t="shared" si="173"/>
        <v>0</v>
      </c>
      <c r="AG722" s="50"/>
      <c r="AH722" s="43"/>
      <c r="AI722" s="46"/>
      <c r="AJ722" s="43"/>
      <c r="AK722" s="43"/>
      <c r="AL722" s="46"/>
      <c r="AM722" s="47"/>
      <c r="AN722" s="76">
        <f t="shared" si="170"/>
        <v>0</v>
      </c>
      <c r="AO722" s="76">
        <f t="shared" si="174"/>
        <v>0</v>
      </c>
      <c r="AP722" s="214"/>
      <c r="AQ722" s="76">
        <f t="shared" si="171"/>
        <v>0</v>
      </c>
      <c r="AR722" s="91">
        <f t="shared" si="175"/>
        <v>0</v>
      </c>
      <c r="AS722" s="184">
        <f>IF(EA_Tabelle!$AI722="Ja",EA_Tabelle!$AM722,IF(EA_Tabelle!$Y722&lt;&gt;"",EA_Tabelle!$Y722,EA_Tabelle!$U722))</f>
        <v>0</v>
      </c>
      <c r="AT722" s="76">
        <f>IF(EA_Tabelle!$AI722="Ja",EA_Tabelle!$AN722,IF(EA_Tabelle!$AC722&lt;&gt;0,EA_Tabelle!$AC722,EA_Tabelle!$W722))</f>
        <v>0</v>
      </c>
      <c r="AU722" s="91">
        <f>IF(EA_Tabelle!$AI722="Ja",EA_Tabelle!$AO722,IF(EA_Tabelle!$AF722&lt;&gt;0,EA_Tabelle!$AF722,EA_Tabelle!$X722))</f>
        <v>0</v>
      </c>
    </row>
    <row r="723" spans="1:47" s="81" customFormat="1" ht="25" customHeight="1" x14ac:dyDescent="0.3">
      <c r="A723" s="89" t="str">
        <f t="shared" si="161"/>
        <v>0_703</v>
      </c>
      <c r="B723" s="78">
        <f t="shared" si="162"/>
        <v>0</v>
      </c>
      <c r="C723" s="78">
        <f>IF(EA_Tabelle!$B707="","",COUNTIF($B$20:B722,EA_Tabelle!$B707)+1)</f>
        <v>703</v>
      </c>
      <c r="D723" s="77">
        <f t="shared" si="163"/>
        <v>0</v>
      </c>
      <c r="E723" s="77" t="e">
        <f>INDEX(Lieferanten[L_ID],MATCH(EA_Tabelle!$M723,Lieferanten[Lieferantenbezeichnung],0))</f>
        <v>#N/A</v>
      </c>
      <c r="F723" s="79">
        <f t="shared" si="164"/>
        <v>0</v>
      </c>
      <c r="G723" s="79" t="str">
        <f>IF(EA_Tabelle!$L723="","",(INDEX(BT[Ressort],MATCH(EA_Tabelle!$L723,BT[Bedarfsträger],0))))</f>
        <v/>
      </c>
      <c r="H723" s="80" t="str">
        <f>IF(EA_Tabelle!$L723="","",(INDEX(BT[BT_ID],MATCH(EA_Tabelle!$L723,BT[Bedarfsträger],0))))</f>
        <v/>
      </c>
      <c r="I723" s="82">
        <f t="shared" si="165"/>
        <v>0</v>
      </c>
      <c r="J723" s="82">
        <f t="shared" si="166"/>
        <v>0</v>
      </c>
      <c r="K723" s="83">
        <f t="shared" si="167"/>
        <v>0</v>
      </c>
      <c r="L723" s="44"/>
      <c r="M723" s="46"/>
      <c r="N723" s="208"/>
      <c r="O723" s="44"/>
      <c r="P723" s="43"/>
      <c r="Q723" s="206"/>
      <c r="R723" s="44"/>
      <c r="S723" s="90"/>
      <c r="T723" s="46"/>
      <c r="U723" s="210"/>
      <c r="V723" s="43"/>
      <c r="W723" s="186">
        <f>IFERROR(U723*INDEX(Preisstufen[Netto],MATCH(EA_Tabelle!T723,Preisstufen[Preisstufe],0)),0)</f>
        <v>0</v>
      </c>
      <c r="X723" s="186">
        <f t="shared" si="176"/>
        <v>0</v>
      </c>
      <c r="Y723" s="47"/>
      <c r="Z723" s="211"/>
      <c r="AA723" s="212"/>
      <c r="AB723" s="193">
        <f t="shared" si="168"/>
        <v>0</v>
      </c>
      <c r="AC723" s="211">
        <f t="shared" si="169"/>
        <v>0</v>
      </c>
      <c r="AD723" s="88">
        <v>0.19</v>
      </c>
      <c r="AE723" s="195">
        <f t="shared" si="172"/>
        <v>0</v>
      </c>
      <c r="AF723" s="211">
        <f t="shared" si="173"/>
        <v>0</v>
      </c>
      <c r="AG723" s="50"/>
      <c r="AH723" s="43"/>
      <c r="AI723" s="46"/>
      <c r="AJ723" s="43"/>
      <c r="AK723" s="43"/>
      <c r="AL723" s="46"/>
      <c r="AM723" s="47"/>
      <c r="AN723" s="76">
        <f t="shared" si="170"/>
        <v>0</v>
      </c>
      <c r="AO723" s="76">
        <f t="shared" si="174"/>
        <v>0</v>
      </c>
      <c r="AP723" s="214"/>
      <c r="AQ723" s="76">
        <f t="shared" si="171"/>
        <v>0</v>
      </c>
      <c r="AR723" s="91">
        <f t="shared" si="175"/>
        <v>0</v>
      </c>
      <c r="AS723" s="184">
        <f>IF(EA_Tabelle!$AI723="Ja",EA_Tabelle!$AM723,IF(EA_Tabelle!$Y723&lt;&gt;"",EA_Tabelle!$Y723,EA_Tabelle!$U723))</f>
        <v>0</v>
      </c>
      <c r="AT723" s="76">
        <f>IF(EA_Tabelle!$AI723="Ja",EA_Tabelle!$AN723,IF(EA_Tabelle!$AC723&lt;&gt;0,EA_Tabelle!$AC723,EA_Tabelle!$W723))</f>
        <v>0</v>
      </c>
      <c r="AU723" s="91">
        <f>IF(EA_Tabelle!$AI723="Ja",EA_Tabelle!$AO723,IF(EA_Tabelle!$AF723&lt;&gt;0,EA_Tabelle!$AF723,EA_Tabelle!$X723))</f>
        <v>0</v>
      </c>
    </row>
    <row r="724" spans="1:47" s="81" customFormat="1" ht="25" customHeight="1" x14ac:dyDescent="0.3">
      <c r="A724" s="89" t="str">
        <f t="shared" si="161"/>
        <v>0_704</v>
      </c>
      <c r="B724" s="78">
        <f t="shared" si="162"/>
        <v>0</v>
      </c>
      <c r="C724" s="78">
        <f>IF(EA_Tabelle!$B733="","",COUNTIF($B$20:B723,EA_Tabelle!$B733)+1)</f>
        <v>704</v>
      </c>
      <c r="D724" s="77">
        <f t="shared" si="163"/>
        <v>0</v>
      </c>
      <c r="E724" s="77" t="e">
        <f>INDEX(Lieferanten[L_ID],MATCH(EA_Tabelle!$M724,Lieferanten[Lieferantenbezeichnung],0))</f>
        <v>#N/A</v>
      </c>
      <c r="F724" s="79">
        <f t="shared" si="164"/>
        <v>0</v>
      </c>
      <c r="G724" s="79" t="str">
        <f>IF(EA_Tabelle!$L724="","",(INDEX(BT[Ressort],MATCH(EA_Tabelle!$L724,BT[Bedarfsträger],0))))</f>
        <v/>
      </c>
      <c r="H724" s="80" t="str">
        <f>IF(EA_Tabelle!$L724="","",(INDEX(BT[BT_ID],MATCH(EA_Tabelle!$L724,BT[Bedarfsträger],0))))</f>
        <v/>
      </c>
      <c r="I724" s="82">
        <f t="shared" si="165"/>
        <v>0</v>
      </c>
      <c r="J724" s="82">
        <f t="shared" si="166"/>
        <v>0</v>
      </c>
      <c r="K724" s="83">
        <f t="shared" si="167"/>
        <v>0</v>
      </c>
      <c r="L724" s="44"/>
      <c r="M724" s="46"/>
      <c r="N724" s="208"/>
      <c r="O724" s="44"/>
      <c r="P724" s="43"/>
      <c r="Q724" s="206"/>
      <c r="R724" s="44"/>
      <c r="S724" s="90"/>
      <c r="T724" s="46"/>
      <c r="U724" s="210"/>
      <c r="V724" s="43"/>
      <c r="W724" s="186">
        <f>IFERROR(U724*INDEX(Preisstufen[Netto],MATCH(EA_Tabelle!T724,Preisstufen[Preisstufe],0)),0)</f>
        <v>0</v>
      </c>
      <c r="X724" s="186">
        <f t="shared" si="176"/>
        <v>0</v>
      </c>
      <c r="Y724" s="47"/>
      <c r="Z724" s="211"/>
      <c r="AA724" s="212"/>
      <c r="AB724" s="193">
        <f t="shared" si="168"/>
        <v>0</v>
      </c>
      <c r="AC724" s="211">
        <f t="shared" si="169"/>
        <v>0</v>
      </c>
      <c r="AD724" s="88">
        <v>0.19</v>
      </c>
      <c r="AE724" s="195">
        <f t="shared" si="172"/>
        <v>0</v>
      </c>
      <c r="AF724" s="211">
        <f t="shared" si="173"/>
        <v>0</v>
      </c>
      <c r="AG724" s="50"/>
      <c r="AH724" s="43"/>
      <c r="AI724" s="46"/>
      <c r="AJ724" s="43"/>
      <c r="AK724" s="43"/>
      <c r="AL724" s="46"/>
      <c r="AM724" s="47"/>
      <c r="AN724" s="76">
        <f t="shared" si="170"/>
        <v>0</v>
      </c>
      <c r="AO724" s="76">
        <f t="shared" si="174"/>
        <v>0</v>
      </c>
      <c r="AP724" s="214"/>
      <c r="AQ724" s="76">
        <f t="shared" si="171"/>
        <v>0</v>
      </c>
      <c r="AR724" s="91">
        <f t="shared" si="175"/>
        <v>0</v>
      </c>
      <c r="AS724" s="184">
        <f>IF(EA_Tabelle!$AI724="Ja",EA_Tabelle!$AM724,IF(EA_Tabelle!$Y724&lt;&gt;"",EA_Tabelle!$Y724,EA_Tabelle!$U724))</f>
        <v>0</v>
      </c>
      <c r="AT724" s="76">
        <f>IF(EA_Tabelle!$AI724="Ja",EA_Tabelle!$AN724,IF(EA_Tabelle!$AC724&lt;&gt;0,EA_Tabelle!$AC724,EA_Tabelle!$W724))</f>
        <v>0</v>
      </c>
      <c r="AU724" s="91">
        <f>IF(EA_Tabelle!$AI724="Ja",EA_Tabelle!$AO724,IF(EA_Tabelle!$AF724&lt;&gt;0,EA_Tabelle!$AF724,EA_Tabelle!$X724))</f>
        <v>0</v>
      </c>
    </row>
    <row r="725" spans="1:47" s="81" customFormat="1" ht="25" customHeight="1" x14ac:dyDescent="0.3">
      <c r="A725" s="89" t="str">
        <f t="shared" ref="A725:A746" si="177">IF(B725="","",B725&amp;"_"&amp;C725)</f>
        <v>0_705</v>
      </c>
      <c r="B725" s="78">
        <f t="shared" ref="B725:B788" si="178">$S$8</f>
        <v>0</v>
      </c>
      <c r="C725" s="78">
        <f>IF(EA_Tabelle!$B380="","",COUNTIF($B$20:B724,EA_Tabelle!$B380)+1)</f>
        <v>705</v>
      </c>
      <c r="D725" s="77">
        <f t="shared" ref="D725:D746" si="179">$S$6</f>
        <v>0</v>
      </c>
      <c r="E725" s="77" t="e">
        <f>INDEX(Lieferanten[L_ID],MATCH(EA_Tabelle!$M725,Lieferanten[Lieferantenbezeichnung],0))</f>
        <v>#N/A</v>
      </c>
      <c r="F725" s="79">
        <f t="shared" ref="F725:F788" si="180">$N$6</f>
        <v>0</v>
      </c>
      <c r="G725" s="79" t="str">
        <f>IF(EA_Tabelle!$L725="","",(INDEX(BT[Ressort],MATCH(EA_Tabelle!$L725,BT[Bedarfsträger],0))))</f>
        <v/>
      </c>
      <c r="H725" s="80" t="str">
        <f>IF(EA_Tabelle!$L725="","",(INDEX(BT[BT_ID],MATCH(EA_Tabelle!$L725,BT[Bedarfsträger],0))))</f>
        <v/>
      </c>
      <c r="I725" s="82">
        <f t="shared" ref="I725:I788" si="181">$N$10</f>
        <v>0</v>
      </c>
      <c r="J725" s="82">
        <f t="shared" ref="J725:J788" si="182">$P$10</f>
        <v>0</v>
      </c>
      <c r="K725" s="83">
        <f t="shared" ref="K725:K788" si="183">$S$10</f>
        <v>0</v>
      </c>
      <c r="L725" s="44"/>
      <c r="M725" s="46"/>
      <c r="N725" s="208"/>
      <c r="O725" s="44"/>
      <c r="P725" s="43"/>
      <c r="Q725" s="206"/>
      <c r="R725" s="44"/>
      <c r="S725" s="90"/>
      <c r="T725" s="46"/>
      <c r="U725" s="210"/>
      <c r="V725" s="43"/>
      <c r="W725" s="186">
        <f>IFERROR(U725*INDEX(Preisstufen[Netto],MATCH(EA_Tabelle!T725,Preisstufen[Preisstufe],0)),0)</f>
        <v>0</v>
      </c>
      <c r="X725" s="186">
        <f t="shared" si="176"/>
        <v>0</v>
      </c>
      <c r="Y725" s="47"/>
      <c r="Z725" s="211"/>
      <c r="AA725" s="212"/>
      <c r="AB725" s="193">
        <f t="shared" ref="AB725:AB788" si="184">IFERROR(IF(Vertragstyp="Beratervertrag", W725/U725,Z725*(1-AA725)),0)</f>
        <v>0</v>
      </c>
      <c r="AC725" s="211">
        <f t="shared" ref="AC725:AC788" si="185">IF(Vertragstyp="Beratervertrag", W725,Y725*AB725)</f>
        <v>0</v>
      </c>
      <c r="AD725" s="88">
        <v>0.19</v>
      </c>
      <c r="AE725" s="195">
        <f t="shared" si="172"/>
        <v>0</v>
      </c>
      <c r="AF725" s="211">
        <f t="shared" si="173"/>
        <v>0</v>
      </c>
      <c r="AG725" s="50"/>
      <c r="AH725" s="43"/>
      <c r="AI725" s="46"/>
      <c r="AJ725" s="43"/>
      <c r="AK725" s="43"/>
      <c r="AL725" s="46"/>
      <c r="AM725" s="47"/>
      <c r="AN725" s="76">
        <f t="shared" ref="AN725:AN788" si="186">AM725*AB725</f>
        <v>0</v>
      </c>
      <c r="AO725" s="76">
        <f t="shared" si="174"/>
        <v>0</v>
      </c>
      <c r="AP725" s="214"/>
      <c r="AQ725" s="76">
        <f t="shared" ref="AQ725:AQ788" si="187">AN725*(1-AP725)</f>
        <v>0</v>
      </c>
      <c r="AR725" s="91">
        <f t="shared" si="175"/>
        <v>0</v>
      </c>
      <c r="AS725" s="184">
        <f>IF(EA_Tabelle!$AI725="Ja",EA_Tabelle!$AM725,IF(EA_Tabelle!$Y725&lt;&gt;"",EA_Tabelle!$Y725,EA_Tabelle!$U725))</f>
        <v>0</v>
      </c>
      <c r="AT725" s="76">
        <f>IF(EA_Tabelle!$AI725="Ja",EA_Tabelle!$AN725,IF(EA_Tabelle!$AC725&lt;&gt;0,EA_Tabelle!$AC725,EA_Tabelle!$W725))</f>
        <v>0</v>
      </c>
      <c r="AU725" s="91">
        <f>IF(EA_Tabelle!$AI725="Ja",EA_Tabelle!$AO725,IF(EA_Tabelle!$AF725&lt;&gt;0,EA_Tabelle!$AF725,EA_Tabelle!$X725))</f>
        <v>0</v>
      </c>
    </row>
    <row r="726" spans="1:47" s="81" customFormat="1" ht="25" customHeight="1" x14ac:dyDescent="0.3">
      <c r="A726" s="89" t="str">
        <f t="shared" si="177"/>
        <v>0_706</v>
      </c>
      <c r="B726" s="78">
        <f t="shared" si="178"/>
        <v>0</v>
      </c>
      <c r="C726" s="78">
        <f>IF(EA_Tabelle!$B619="","",COUNTIF($B$20:B725,EA_Tabelle!$B619)+1)</f>
        <v>706</v>
      </c>
      <c r="D726" s="77">
        <f t="shared" si="179"/>
        <v>0</v>
      </c>
      <c r="E726" s="77" t="e">
        <f>INDEX(Lieferanten[L_ID],MATCH(EA_Tabelle!$M726,Lieferanten[Lieferantenbezeichnung],0))</f>
        <v>#N/A</v>
      </c>
      <c r="F726" s="79">
        <f t="shared" si="180"/>
        <v>0</v>
      </c>
      <c r="G726" s="79" t="str">
        <f>IF(EA_Tabelle!$L726="","",(INDEX(BT[Ressort],MATCH(EA_Tabelle!$L726,BT[Bedarfsträger],0))))</f>
        <v/>
      </c>
      <c r="H726" s="80" t="str">
        <f>IF(EA_Tabelle!$L726="","",(INDEX(BT[BT_ID],MATCH(EA_Tabelle!$L726,BT[Bedarfsträger],0))))</f>
        <v/>
      </c>
      <c r="I726" s="82">
        <f t="shared" si="181"/>
        <v>0</v>
      </c>
      <c r="J726" s="82">
        <f t="shared" si="182"/>
        <v>0</v>
      </c>
      <c r="K726" s="83">
        <f t="shared" si="183"/>
        <v>0</v>
      </c>
      <c r="L726" s="44"/>
      <c r="M726" s="46"/>
      <c r="N726" s="208"/>
      <c r="O726" s="44"/>
      <c r="P726" s="43"/>
      <c r="Q726" s="206"/>
      <c r="R726" s="44"/>
      <c r="S726" s="90"/>
      <c r="T726" s="46"/>
      <c r="U726" s="210"/>
      <c r="V726" s="43"/>
      <c r="W726" s="186">
        <f>IFERROR(U726*INDEX(Preisstufen[Netto],MATCH(EA_Tabelle!T726,Preisstufen[Preisstufe],0)),0)</f>
        <v>0</v>
      </c>
      <c r="X726" s="186">
        <f t="shared" si="176"/>
        <v>0</v>
      </c>
      <c r="Y726" s="47"/>
      <c r="Z726" s="211"/>
      <c r="AA726" s="212"/>
      <c r="AB726" s="193">
        <f t="shared" si="184"/>
        <v>0</v>
      </c>
      <c r="AC726" s="211">
        <f t="shared" si="185"/>
        <v>0</v>
      </c>
      <c r="AD726" s="88">
        <v>0.19</v>
      </c>
      <c r="AE726" s="195">
        <f t="shared" ref="AE726:AE789" si="188">AB726*(1+AD726)</f>
        <v>0</v>
      </c>
      <c r="AF726" s="211">
        <f t="shared" ref="AF726:AF789" si="189">AC726*(1+AD726)</f>
        <v>0</v>
      </c>
      <c r="AG726" s="50"/>
      <c r="AH726" s="43"/>
      <c r="AI726" s="46"/>
      <c r="AJ726" s="43"/>
      <c r="AK726" s="43"/>
      <c r="AL726" s="46"/>
      <c r="AM726" s="47"/>
      <c r="AN726" s="76">
        <f t="shared" si="186"/>
        <v>0</v>
      </c>
      <c r="AO726" s="76">
        <f t="shared" ref="AO726:AO789" si="190">AN726*(1+AD726)</f>
        <v>0</v>
      </c>
      <c r="AP726" s="214"/>
      <c r="AQ726" s="76">
        <f t="shared" si="187"/>
        <v>0</v>
      </c>
      <c r="AR726" s="91">
        <f t="shared" ref="AR726:AR789" si="191">AQ726*(1+AD726)</f>
        <v>0</v>
      </c>
      <c r="AS726" s="184">
        <f>IF(EA_Tabelle!$AI726="Ja",EA_Tabelle!$AM726,IF(EA_Tabelle!$Y726&lt;&gt;"",EA_Tabelle!$Y726,EA_Tabelle!$U726))</f>
        <v>0</v>
      </c>
      <c r="AT726" s="76">
        <f>IF(EA_Tabelle!$AI726="Ja",EA_Tabelle!$AN726,IF(EA_Tabelle!$AC726&lt;&gt;0,EA_Tabelle!$AC726,EA_Tabelle!$W726))</f>
        <v>0</v>
      </c>
      <c r="AU726" s="91">
        <f>IF(EA_Tabelle!$AI726="Ja",EA_Tabelle!$AO726,IF(EA_Tabelle!$AF726&lt;&gt;0,EA_Tabelle!$AF726,EA_Tabelle!$X726))</f>
        <v>0</v>
      </c>
    </row>
    <row r="727" spans="1:47" s="81" customFormat="1" ht="25" customHeight="1" x14ac:dyDescent="0.3">
      <c r="A727" s="89" t="str">
        <f t="shared" si="177"/>
        <v>0_707</v>
      </c>
      <c r="B727" s="78">
        <f t="shared" si="178"/>
        <v>0</v>
      </c>
      <c r="C727" s="78">
        <f>IF(EA_Tabelle!$B328="","",COUNTIF($B$20:B726,EA_Tabelle!$B328)+1)</f>
        <v>707</v>
      </c>
      <c r="D727" s="77">
        <f t="shared" si="179"/>
        <v>0</v>
      </c>
      <c r="E727" s="77" t="e">
        <f>INDEX(Lieferanten[L_ID],MATCH(EA_Tabelle!$M727,Lieferanten[Lieferantenbezeichnung],0))</f>
        <v>#N/A</v>
      </c>
      <c r="F727" s="79">
        <f t="shared" si="180"/>
        <v>0</v>
      </c>
      <c r="G727" s="79" t="str">
        <f>IF(EA_Tabelle!$L727="","",(INDEX(BT[Ressort],MATCH(EA_Tabelle!$L727,BT[Bedarfsträger],0))))</f>
        <v/>
      </c>
      <c r="H727" s="80" t="str">
        <f>IF(EA_Tabelle!$L727="","",(INDEX(BT[BT_ID],MATCH(EA_Tabelle!$L727,BT[Bedarfsträger],0))))</f>
        <v/>
      </c>
      <c r="I727" s="82">
        <f t="shared" si="181"/>
        <v>0</v>
      </c>
      <c r="J727" s="82">
        <f t="shared" si="182"/>
        <v>0</v>
      </c>
      <c r="K727" s="83">
        <f t="shared" si="183"/>
        <v>0</v>
      </c>
      <c r="L727" s="44"/>
      <c r="M727" s="46"/>
      <c r="N727" s="208"/>
      <c r="O727" s="44"/>
      <c r="P727" s="43"/>
      <c r="Q727" s="206"/>
      <c r="R727" s="44"/>
      <c r="S727" s="90"/>
      <c r="T727" s="46"/>
      <c r="U727" s="210"/>
      <c r="V727" s="43"/>
      <c r="W727" s="186">
        <f>IFERROR(U727*INDEX(Preisstufen[Netto],MATCH(EA_Tabelle!T727,Preisstufen[Preisstufe],0)),0)</f>
        <v>0</v>
      </c>
      <c r="X727" s="186">
        <f t="shared" si="176"/>
        <v>0</v>
      </c>
      <c r="Y727" s="47"/>
      <c r="Z727" s="211"/>
      <c r="AA727" s="212"/>
      <c r="AB727" s="193">
        <f t="shared" si="184"/>
        <v>0</v>
      </c>
      <c r="AC727" s="211">
        <f t="shared" si="185"/>
        <v>0</v>
      </c>
      <c r="AD727" s="88">
        <v>0.19</v>
      </c>
      <c r="AE727" s="195">
        <f t="shared" si="188"/>
        <v>0</v>
      </c>
      <c r="AF727" s="211">
        <f t="shared" si="189"/>
        <v>0</v>
      </c>
      <c r="AG727" s="50"/>
      <c r="AH727" s="43"/>
      <c r="AI727" s="46"/>
      <c r="AJ727" s="43"/>
      <c r="AK727" s="43"/>
      <c r="AL727" s="46"/>
      <c r="AM727" s="47"/>
      <c r="AN727" s="76">
        <f t="shared" si="186"/>
        <v>0</v>
      </c>
      <c r="AO727" s="76">
        <f t="shared" si="190"/>
        <v>0</v>
      </c>
      <c r="AP727" s="214"/>
      <c r="AQ727" s="76">
        <f t="shared" si="187"/>
        <v>0</v>
      </c>
      <c r="AR727" s="91">
        <f t="shared" si="191"/>
        <v>0</v>
      </c>
      <c r="AS727" s="184">
        <f>IF(EA_Tabelle!$AI727="Ja",EA_Tabelle!$AM727,IF(EA_Tabelle!$Y727&lt;&gt;"",EA_Tabelle!$Y727,EA_Tabelle!$U727))</f>
        <v>0</v>
      </c>
      <c r="AT727" s="76">
        <f>IF(EA_Tabelle!$AI727="Ja",EA_Tabelle!$AN727,IF(EA_Tabelle!$AC727&lt;&gt;0,EA_Tabelle!$AC727,EA_Tabelle!$W727))</f>
        <v>0</v>
      </c>
      <c r="AU727" s="91">
        <f>IF(EA_Tabelle!$AI727="Ja",EA_Tabelle!$AO727,IF(EA_Tabelle!$AF727&lt;&gt;0,EA_Tabelle!$AF727,EA_Tabelle!$X727))</f>
        <v>0</v>
      </c>
    </row>
    <row r="728" spans="1:47" s="81" customFormat="1" ht="25" customHeight="1" x14ac:dyDescent="0.3">
      <c r="A728" s="89" t="str">
        <f t="shared" si="177"/>
        <v>0_708</v>
      </c>
      <c r="B728" s="78">
        <f t="shared" si="178"/>
        <v>0</v>
      </c>
      <c r="C728" s="78">
        <f>IF(EA_Tabelle!$B537="","",COUNTIF($B$20:B727,EA_Tabelle!$B537)+1)</f>
        <v>708</v>
      </c>
      <c r="D728" s="77">
        <f t="shared" si="179"/>
        <v>0</v>
      </c>
      <c r="E728" s="77" t="e">
        <f>INDEX(Lieferanten[L_ID],MATCH(EA_Tabelle!$M728,Lieferanten[Lieferantenbezeichnung],0))</f>
        <v>#N/A</v>
      </c>
      <c r="F728" s="79">
        <f t="shared" si="180"/>
        <v>0</v>
      </c>
      <c r="G728" s="79" t="str">
        <f>IF(EA_Tabelle!$L728="","",(INDEX(BT[Ressort],MATCH(EA_Tabelle!$L728,BT[Bedarfsträger],0))))</f>
        <v/>
      </c>
      <c r="H728" s="80" t="str">
        <f>IF(EA_Tabelle!$L728="","",(INDEX(BT[BT_ID],MATCH(EA_Tabelle!$L728,BT[Bedarfsträger],0))))</f>
        <v/>
      </c>
      <c r="I728" s="82">
        <f t="shared" si="181"/>
        <v>0</v>
      </c>
      <c r="J728" s="82">
        <f t="shared" si="182"/>
        <v>0</v>
      </c>
      <c r="K728" s="83">
        <f t="shared" si="183"/>
        <v>0</v>
      </c>
      <c r="L728" s="44"/>
      <c r="M728" s="46"/>
      <c r="N728" s="208"/>
      <c r="O728" s="44"/>
      <c r="P728" s="43"/>
      <c r="Q728" s="206"/>
      <c r="R728" s="44"/>
      <c r="S728" s="90"/>
      <c r="T728" s="46"/>
      <c r="U728" s="210"/>
      <c r="V728" s="43"/>
      <c r="W728" s="186">
        <f>IFERROR(U728*INDEX(Preisstufen[Netto],MATCH(EA_Tabelle!T728,Preisstufen[Preisstufe],0)),0)</f>
        <v>0</v>
      </c>
      <c r="X728" s="186">
        <f t="shared" si="176"/>
        <v>0</v>
      </c>
      <c r="Y728" s="47"/>
      <c r="Z728" s="211"/>
      <c r="AA728" s="212"/>
      <c r="AB728" s="193">
        <f t="shared" si="184"/>
        <v>0</v>
      </c>
      <c r="AC728" s="211">
        <f t="shared" si="185"/>
        <v>0</v>
      </c>
      <c r="AD728" s="88">
        <v>0.19</v>
      </c>
      <c r="AE728" s="195">
        <f t="shared" si="188"/>
        <v>0</v>
      </c>
      <c r="AF728" s="211">
        <f t="shared" si="189"/>
        <v>0</v>
      </c>
      <c r="AG728" s="50"/>
      <c r="AH728" s="43"/>
      <c r="AI728" s="46"/>
      <c r="AJ728" s="43"/>
      <c r="AK728" s="43"/>
      <c r="AL728" s="46"/>
      <c r="AM728" s="47"/>
      <c r="AN728" s="76">
        <f t="shared" si="186"/>
        <v>0</v>
      </c>
      <c r="AO728" s="76">
        <f t="shared" si="190"/>
        <v>0</v>
      </c>
      <c r="AP728" s="214"/>
      <c r="AQ728" s="76">
        <f t="shared" si="187"/>
        <v>0</v>
      </c>
      <c r="AR728" s="91">
        <f t="shared" si="191"/>
        <v>0</v>
      </c>
      <c r="AS728" s="184">
        <f>IF(EA_Tabelle!$AI728="Ja",EA_Tabelle!$AM728,IF(EA_Tabelle!$Y728&lt;&gt;"",EA_Tabelle!$Y728,EA_Tabelle!$U728))</f>
        <v>0</v>
      </c>
      <c r="AT728" s="76">
        <f>IF(EA_Tabelle!$AI728="Ja",EA_Tabelle!$AN728,IF(EA_Tabelle!$AC728&lt;&gt;0,EA_Tabelle!$AC728,EA_Tabelle!$W728))</f>
        <v>0</v>
      </c>
      <c r="AU728" s="91">
        <f>IF(EA_Tabelle!$AI728="Ja",EA_Tabelle!$AO728,IF(EA_Tabelle!$AF728&lt;&gt;0,EA_Tabelle!$AF728,EA_Tabelle!$X728))</f>
        <v>0</v>
      </c>
    </row>
    <row r="729" spans="1:47" s="81" customFormat="1" ht="25" customHeight="1" x14ac:dyDescent="0.3">
      <c r="A729" s="89" t="str">
        <f t="shared" si="177"/>
        <v>0_709</v>
      </c>
      <c r="B729" s="78">
        <f t="shared" si="178"/>
        <v>0</v>
      </c>
      <c r="C729" s="78">
        <f>IF(EA_Tabelle!$B711="","",COUNTIF($B$20:B728,EA_Tabelle!$B711)+1)</f>
        <v>709</v>
      </c>
      <c r="D729" s="77">
        <f t="shared" si="179"/>
        <v>0</v>
      </c>
      <c r="E729" s="77" t="e">
        <f>INDEX(Lieferanten[L_ID],MATCH(EA_Tabelle!$M729,Lieferanten[Lieferantenbezeichnung],0))</f>
        <v>#N/A</v>
      </c>
      <c r="F729" s="79">
        <f t="shared" si="180"/>
        <v>0</v>
      </c>
      <c r="G729" s="79" t="str">
        <f>IF(EA_Tabelle!$L729="","",(INDEX(BT[Ressort],MATCH(EA_Tabelle!$L729,BT[Bedarfsträger],0))))</f>
        <v/>
      </c>
      <c r="H729" s="80" t="str">
        <f>IF(EA_Tabelle!$L729="","",(INDEX(BT[BT_ID],MATCH(EA_Tabelle!$L729,BT[Bedarfsträger],0))))</f>
        <v/>
      </c>
      <c r="I729" s="82">
        <f t="shared" si="181"/>
        <v>0</v>
      </c>
      <c r="J729" s="82">
        <f t="shared" si="182"/>
        <v>0</v>
      </c>
      <c r="K729" s="83">
        <f t="shared" si="183"/>
        <v>0</v>
      </c>
      <c r="L729" s="44"/>
      <c r="M729" s="46"/>
      <c r="N729" s="208"/>
      <c r="O729" s="44"/>
      <c r="P729" s="43"/>
      <c r="Q729" s="206"/>
      <c r="R729" s="44"/>
      <c r="S729" s="90"/>
      <c r="T729" s="46"/>
      <c r="U729" s="210"/>
      <c r="V729" s="43"/>
      <c r="W729" s="186">
        <f>IFERROR(U729*INDEX(Preisstufen[Netto],MATCH(EA_Tabelle!T729,Preisstufen[Preisstufe],0)),0)</f>
        <v>0</v>
      </c>
      <c r="X729" s="186">
        <f t="shared" si="176"/>
        <v>0</v>
      </c>
      <c r="Y729" s="47"/>
      <c r="Z729" s="211"/>
      <c r="AA729" s="212"/>
      <c r="AB729" s="193">
        <f t="shared" si="184"/>
        <v>0</v>
      </c>
      <c r="AC729" s="211">
        <f t="shared" si="185"/>
        <v>0</v>
      </c>
      <c r="AD729" s="88">
        <v>0.19</v>
      </c>
      <c r="AE729" s="195">
        <f t="shared" si="188"/>
        <v>0</v>
      </c>
      <c r="AF729" s="211">
        <f t="shared" si="189"/>
        <v>0</v>
      </c>
      <c r="AG729" s="50"/>
      <c r="AH729" s="43"/>
      <c r="AI729" s="46"/>
      <c r="AJ729" s="43"/>
      <c r="AK729" s="43"/>
      <c r="AL729" s="46"/>
      <c r="AM729" s="47"/>
      <c r="AN729" s="76">
        <f t="shared" si="186"/>
        <v>0</v>
      </c>
      <c r="AO729" s="76">
        <f t="shared" si="190"/>
        <v>0</v>
      </c>
      <c r="AP729" s="214"/>
      <c r="AQ729" s="76">
        <f t="shared" si="187"/>
        <v>0</v>
      </c>
      <c r="AR729" s="91">
        <f t="shared" si="191"/>
        <v>0</v>
      </c>
      <c r="AS729" s="184">
        <f>IF(EA_Tabelle!$AI729="Ja",EA_Tabelle!$AM729,IF(EA_Tabelle!$Y729&lt;&gt;"",EA_Tabelle!$Y729,EA_Tabelle!$U729))</f>
        <v>0</v>
      </c>
      <c r="AT729" s="76">
        <f>IF(EA_Tabelle!$AI729="Ja",EA_Tabelle!$AN729,IF(EA_Tabelle!$AC729&lt;&gt;0,EA_Tabelle!$AC729,EA_Tabelle!$W729))</f>
        <v>0</v>
      </c>
      <c r="AU729" s="91">
        <f>IF(EA_Tabelle!$AI729="Ja",EA_Tabelle!$AO729,IF(EA_Tabelle!$AF729&lt;&gt;0,EA_Tabelle!$AF729,EA_Tabelle!$X729))</f>
        <v>0</v>
      </c>
    </row>
    <row r="730" spans="1:47" s="81" customFormat="1" ht="25" customHeight="1" x14ac:dyDescent="0.3">
      <c r="A730" s="89" t="str">
        <f t="shared" si="177"/>
        <v>0_710</v>
      </c>
      <c r="B730" s="78">
        <f t="shared" si="178"/>
        <v>0</v>
      </c>
      <c r="C730" s="78">
        <f>IF(EA_Tabelle!$B706="","",COUNTIF($B$20:B729,EA_Tabelle!$B706)+1)</f>
        <v>710</v>
      </c>
      <c r="D730" s="77">
        <f t="shared" si="179"/>
        <v>0</v>
      </c>
      <c r="E730" s="77" t="e">
        <f>INDEX(Lieferanten[L_ID],MATCH(EA_Tabelle!$M730,Lieferanten[Lieferantenbezeichnung],0))</f>
        <v>#N/A</v>
      </c>
      <c r="F730" s="79">
        <f t="shared" si="180"/>
        <v>0</v>
      </c>
      <c r="G730" s="79" t="str">
        <f>IF(EA_Tabelle!$L730="","",(INDEX(BT[Ressort],MATCH(EA_Tabelle!$L730,BT[Bedarfsträger],0))))</f>
        <v/>
      </c>
      <c r="H730" s="80" t="str">
        <f>IF(EA_Tabelle!$L730="","",(INDEX(BT[BT_ID],MATCH(EA_Tabelle!$L730,BT[Bedarfsträger],0))))</f>
        <v/>
      </c>
      <c r="I730" s="82">
        <f t="shared" si="181"/>
        <v>0</v>
      </c>
      <c r="J730" s="82">
        <f t="shared" si="182"/>
        <v>0</v>
      </c>
      <c r="K730" s="83">
        <f t="shared" si="183"/>
        <v>0</v>
      </c>
      <c r="L730" s="44"/>
      <c r="M730" s="46"/>
      <c r="N730" s="208"/>
      <c r="O730" s="44"/>
      <c r="P730" s="43"/>
      <c r="Q730" s="206"/>
      <c r="R730" s="44"/>
      <c r="S730" s="90"/>
      <c r="T730" s="46"/>
      <c r="U730" s="210"/>
      <c r="V730" s="43"/>
      <c r="W730" s="186">
        <f>IFERROR(U730*INDEX(Preisstufen[Netto],MATCH(EA_Tabelle!T730,Preisstufen[Preisstufe],0)),0)</f>
        <v>0</v>
      </c>
      <c r="X730" s="186">
        <f t="shared" si="176"/>
        <v>0</v>
      </c>
      <c r="Y730" s="47"/>
      <c r="Z730" s="211"/>
      <c r="AA730" s="212"/>
      <c r="AB730" s="193">
        <f t="shared" si="184"/>
        <v>0</v>
      </c>
      <c r="AC730" s="211">
        <f t="shared" si="185"/>
        <v>0</v>
      </c>
      <c r="AD730" s="88">
        <v>0.19</v>
      </c>
      <c r="AE730" s="195">
        <f t="shared" si="188"/>
        <v>0</v>
      </c>
      <c r="AF730" s="211">
        <f t="shared" si="189"/>
        <v>0</v>
      </c>
      <c r="AG730" s="50"/>
      <c r="AH730" s="43"/>
      <c r="AI730" s="46"/>
      <c r="AJ730" s="43"/>
      <c r="AK730" s="43"/>
      <c r="AL730" s="46"/>
      <c r="AM730" s="47"/>
      <c r="AN730" s="76">
        <f t="shared" si="186"/>
        <v>0</v>
      </c>
      <c r="AO730" s="76">
        <f t="shared" si="190"/>
        <v>0</v>
      </c>
      <c r="AP730" s="214"/>
      <c r="AQ730" s="76">
        <f t="shared" si="187"/>
        <v>0</v>
      </c>
      <c r="AR730" s="91">
        <f t="shared" si="191"/>
        <v>0</v>
      </c>
      <c r="AS730" s="184">
        <f>IF(EA_Tabelle!$AI730="Ja",EA_Tabelle!$AM730,IF(EA_Tabelle!$Y730&lt;&gt;"",EA_Tabelle!$Y730,EA_Tabelle!$U730))</f>
        <v>0</v>
      </c>
      <c r="AT730" s="76">
        <f>IF(EA_Tabelle!$AI730="Ja",EA_Tabelle!$AN730,IF(EA_Tabelle!$AC730&lt;&gt;0,EA_Tabelle!$AC730,EA_Tabelle!$W730))</f>
        <v>0</v>
      </c>
      <c r="AU730" s="91">
        <f>IF(EA_Tabelle!$AI730="Ja",EA_Tabelle!$AO730,IF(EA_Tabelle!$AF730&lt;&gt;0,EA_Tabelle!$AF730,EA_Tabelle!$X730))</f>
        <v>0</v>
      </c>
    </row>
    <row r="731" spans="1:47" s="81" customFormat="1" ht="25" customHeight="1" x14ac:dyDescent="0.3">
      <c r="A731" s="89" t="str">
        <f t="shared" si="177"/>
        <v>0_711</v>
      </c>
      <c r="B731" s="78">
        <f t="shared" si="178"/>
        <v>0</v>
      </c>
      <c r="C731" s="78">
        <f>IF(EA_Tabelle!$B345="","",COUNTIF($B$20:B730,EA_Tabelle!$B345)+1)</f>
        <v>711</v>
      </c>
      <c r="D731" s="77">
        <f t="shared" si="179"/>
        <v>0</v>
      </c>
      <c r="E731" s="77" t="e">
        <f>INDEX(Lieferanten[L_ID],MATCH(EA_Tabelle!$M731,Lieferanten[Lieferantenbezeichnung],0))</f>
        <v>#N/A</v>
      </c>
      <c r="F731" s="79">
        <f t="shared" si="180"/>
        <v>0</v>
      </c>
      <c r="G731" s="79" t="str">
        <f>IF(EA_Tabelle!$L731="","",(INDEX(BT[Ressort],MATCH(EA_Tabelle!$L731,BT[Bedarfsträger],0))))</f>
        <v/>
      </c>
      <c r="H731" s="80" t="str">
        <f>IF(EA_Tabelle!$L731="","",(INDEX(BT[BT_ID],MATCH(EA_Tabelle!$L731,BT[Bedarfsträger],0))))</f>
        <v/>
      </c>
      <c r="I731" s="82">
        <f t="shared" si="181"/>
        <v>0</v>
      </c>
      <c r="J731" s="82">
        <f t="shared" si="182"/>
        <v>0</v>
      </c>
      <c r="K731" s="83">
        <f t="shared" si="183"/>
        <v>0</v>
      </c>
      <c r="L731" s="44"/>
      <c r="M731" s="46"/>
      <c r="N731" s="208"/>
      <c r="O731" s="44"/>
      <c r="P731" s="43"/>
      <c r="Q731" s="206"/>
      <c r="R731" s="44"/>
      <c r="S731" s="90"/>
      <c r="T731" s="46"/>
      <c r="U731" s="210"/>
      <c r="V731" s="43"/>
      <c r="W731" s="186">
        <f>IFERROR(U731*INDEX(Preisstufen[Netto],MATCH(EA_Tabelle!T731,Preisstufen[Preisstufe],0)),0)</f>
        <v>0</v>
      </c>
      <c r="X731" s="186">
        <f t="shared" si="176"/>
        <v>0</v>
      </c>
      <c r="Y731" s="47"/>
      <c r="Z731" s="211"/>
      <c r="AA731" s="212"/>
      <c r="AB731" s="193">
        <f t="shared" si="184"/>
        <v>0</v>
      </c>
      <c r="AC731" s="211">
        <f t="shared" si="185"/>
        <v>0</v>
      </c>
      <c r="AD731" s="88">
        <v>0.19</v>
      </c>
      <c r="AE731" s="195">
        <f t="shared" si="188"/>
        <v>0</v>
      </c>
      <c r="AF731" s="211">
        <f t="shared" si="189"/>
        <v>0</v>
      </c>
      <c r="AG731" s="50"/>
      <c r="AH731" s="43"/>
      <c r="AI731" s="46"/>
      <c r="AJ731" s="43"/>
      <c r="AK731" s="43"/>
      <c r="AL731" s="46"/>
      <c r="AM731" s="47"/>
      <c r="AN731" s="76">
        <f t="shared" si="186"/>
        <v>0</v>
      </c>
      <c r="AO731" s="76">
        <f t="shared" si="190"/>
        <v>0</v>
      </c>
      <c r="AP731" s="214"/>
      <c r="AQ731" s="76">
        <f t="shared" si="187"/>
        <v>0</v>
      </c>
      <c r="AR731" s="91">
        <f t="shared" si="191"/>
        <v>0</v>
      </c>
      <c r="AS731" s="184">
        <f>IF(EA_Tabelle!$AI731="Ja",EA_Tabelle!$AM731,IF(EA_Tabelle!$Y731&lt;&gt;"",EA_Tabelle!$Y731,EA_Tabelle!$U731))</f>
        <v>0</v>
      </c>
      <c r="AT731" s="76">
        <f>IF(EA_Tabelle!$AI731="Ja",EA_Tabelle!$AN731,IF(EA_Tabelle!$AC731&lt;&gt;0,EA_Tabelle!$AC731,EA_Tabelle!$W731))</f>
        <v>0</v>
      </c>
      <c r="AU731" s="91">
        <f>IF(EA_Tabelle!$AI731="Ja",EA_Tabelle!$AO731,IF(EA_Tabelle!$AF731&lt;&gt;0,EA_Tabelle!$AF731,EA_Tabelle!$X731))</f>
        <v>0</v>
      </c>
    </row>
    <row r="732" spans="1:47" s="81" customFormat="1" ht="25" customHeight="1" x14ac:dyDescent="0.3">
      <c r="A732" s="89" t="str">
        <f t="shared" si="177"/>
        <v>0_712</v>
      </c>
      <c r="B732" s="78">
        <f t="shared" si="178"/>
        <v>0</v>
      </c>
      <c r="C732" s="78">
        <f>IF(EA_Tabelle!$B295="","",COUNTIF($B$20:B731,EA_Tabelle!$B295)+1)</f>
        <v>712</v>
      </c>
      <c r="D732" s="77">
        <f t="shared" si="179"/>
        <v>0</v>
      </c>
      <c r="E732" s="77" t="e">
        <f>INDEX(Lieferanten[L_ID],MATCH(EA_Tabelle!$M732,Lieferanten[Lieferantenbezeichnung],0))</f>
        <v>#N/A</v>
      </c>
      <c r="F732" s="79">
        <f t="shared" si="180"/>
        <v>0</v>
      </c>
      <c r="G732" s="79" t="str">
        <f>IF(EA_Tabelle!$L732="","",(INDEX(BT[Ressort],MATCH(EA_Tabelle!$L732,BT[Bedarfsträger],0))))</f>
        <v/>
      </c>
      <c r="H732" s="80" t="str">
        <f>IF(EA_Tabelle!$L732="","",(INDEX(BT[BT_ID],MATCH(EA_Tabelle!$L732,BT[Bedarfsträger],0))))</f>
        <v/>
      </c>
      <c r="I732" s="82">
        <f t="shared" si="181"/>
        <v>0</v>
      </c>
      <c r="J732" s="82">
        <f t="shared" si="182"/>
        <v>0</v>
      </c>
      <c r="K732" s="83">
        <f t="shared" si="183"/>
        <v>0</v>
      </c>
      <c r="L732" s="44"/>
      <c r="M732" s="46"/>
      <c r="N732" s="208"/>
      <c r="O732" s="44"/>
      <c r="P732" s="43"/>
      <c r="Q732" s="206"/>
      <c r="R732" s="44"/>
      <c r="S732" s="90"/>
      <c r="T732" s="46"/>
      <c r="U732" s="210"/>
      <c r="V732" s="43"/>
      <c r="W732" s="186">
        <f>IFERROR(U732*INDEX(Preisstufen[Netto],MATCH(EA_Tabelle!T732,Preisstufen[Preisstufe],0)),0)</f>
        <v>0</v>
      </c>
      <c r="X732" s="186">
        <f t="shared" si="176"/>
        <v>0</v>
      </c>
      <c r="Y732" s="47"/>
      <c r="Z732" s="211"/>
      <c r="AA732" s="212"/>
      <c r="AB732" s="193">
        <f t="shared" si="184"/>
        <v>0</v>
      </c>
      <c r="AC732" s="211">
        <f t="shared" si="185"/>
        <v>0</v>
      </c>
      <c r="AD732" s="88">
        <v>0.19</v>
      </c>
      <c r="AE732" s="195">
        <f t="shared" si="188"/>
        <v>0</v>
      </c>
      <c r="AF732" s="211">
        <f t="shared" si="189"/>
        <v>0</v>
      </c>
      <c r="AG732" s="50"/>
      <c r="AH732" s="43"/>
      <c r="AI732" s="46"/>
      <c r="AJ732" s="43"/>
      <c r="AK732" s="43"/>
      <c r="AL732" s="46"/>
      <c r="AM732" s="47"/>
      <c r="AN732" s="76">
        <f t="shared" si="186"/>
        <v>0</v>
      </c>
      <c r="AO732" s="76">
        <f t="shared" si="190"/>
        <v>0</v>
      </c>
      <c r="AP732" s="214"/>
      <c r="AQ732" s="76">
        <f t="shared" si="187"/>
        <v>0</v>
      </c>
      <c r="AR732" s="91">
        <f t="shared" si="191"/>
        <v>0</v>
      </c>
      <c r="AS732" s="184">
        <f>IF(EA_Tabelle!$AI732="Ja",EA_Tabelle!$AM732,IF(EA_Tabelle!$Y732&lt;&gt;"",EA_Tabelle!$Y732,EA_Tabelle!$U732))</f>
        <v>0</v>
      </c>
      <c r="AT732" s="76">
        <f>IF(EA_Tabelle!$AI732="Ja",EA_Tabelle!$AN732,IF(EA_Tabelle!$AC732&lt;&gt;0,EA_Tabelle!$AC732,EA_Tabelle!$W732))</f>
        <v>0</v>
      </c>
      <c r="AU732" s="91">
        <f>IF(EA_Tabelle!$AI732="Ja",EA_Tabelle!$AO732,IF(EA_Tabelle!$AF732&lt;&gt;0,EA_Tabelle!$AF732,EA_Tabelle!$X732))</f>
        <v>0</v>
      </c>
    </row>
    <row r="733" spans="1:47" s="81" customFormat="1" ht="25" customHeight="1" x14ac:dyDescent="0.3">
      <c r="A733" s="89" t="str">
        <f t="shared" si="177"/>
        <v>0_713</v>
      </c>
      <c r="B733" s="78">
        <f t="shared" si="178"/>
        <v>0</v>
      </c>
      <c r="C733" s="78">
        <f>IF(EA_Tabelle!$B304="","",COUNTIF($B$20:B732,EA_Tabelle!$B304)+1)</f>
        <v>713</v>
      </c>
      <c r="D733" s="77">
        <f t="shared" si="179"/>
        <v>0</v>
      </c>
      <c r="E733" s="77" t="e">
        <f>INDEX(Lieferanten[L_ID],MATCH(EA_Tabelle!$M733,Lieferanten[Lieferantenbezeichnung],0))</f>
        <v>#N/A</v>
      </c>
      <c r="F733" s="79">
        <f t="shared" si="180"/>
        <v>0</v>
      </c>
      <c r="G733" s="79" t="str">
        <f>IF(EA_Tabelle!$L733="","",(INDEX(BT[Ressort],MATCH(EA_Tabelle!$L733,BT[Bedarfsträger],0))))</f>
        <v/>
      </c>
      <c r="H733" s="80" t="str">
        <f>IF(EA_Tabelle!$L733="","",(INDEX(BT[BT_ID],MATCH(EA_Tabelle!$L733,BT[Bedarfsträger],0))))</f>
        <v/>
      </c>
      <c r="I733" s="82">
        <f t="shared" si="181"/>
        <v>0</v>
      </c>
      <c r="J733" s="82">
        <f t="shared" si="182"/>
        <v>0</v>
      </c>
      <c r="K733" s="83">
        <f t="shared" si="183"/>
        <v>0</v>
      </c>
      <c r="L733" s="44"/>
      <c r="M733" s="46"/>
      <c r="N733" s="208"/>
      <c r="O733" s="44"/>
      <c r="P733" s="43"/>
      <c r="Q733" s="206"/>
      <c r="R733" s="44"/>
      <c r="S733" s="90"/>
      <c r="T733" s="46"/>
      <c r="U733" s="210"/>
      <c r="V733" s="43"/>
      <c r="W733" s="186">
        <f>IFERROR(U733*INDEX(Preisstufen[Netto],MATCH(EA_Tabelle!T733,Preisstufen[Preisstufe],0)),0)</f>
        <v>0</v>
      </c>
      <c r="X733" s="186">
        <f t="shared" si="176"/>
        <v>0</v>
      </c>
      <c r="Y733" s="47"/>
      <c r="Z733" s="211"/>
      <c r="AA733" s="212"/>
      <c r="AB733" s="193">
        <f t="shared" si="184"/>
        <v>0</v>
      </c>
      <c r="AC733" s="211">
        <f t="shared" si="185"/>
        <v>0</v>
      </c>
      <c r="AD733" s="88">
        <v>0.19</v>
      </c>
      <c r="AE733" s="195">
        <f t="shared" si="188"/>
        <v>0</v>
      </c>
      <c r="AF733" s="211">
        <f t="shared" si="189"/>
        <v>0</v>
      </c>
      <c r="AG733" s="50"/>
      <c r="AH733" s="43"/>
      <c r="AI733" s="46"/>
      <c r="AJ733" s="43"/>
      <c r="AK733" s="43"/>
      <c r="AL733" s="46"/>
      <c r="AM733" s="47"/>
      <c r="AN733" s="76">
        <f t="shared" si="186"/>
        <v>0</v>
      </c>
      <c r="AO733" s="76">
        <f t="shared" si="190"/>
        <v>0</v>
      </c>
      <c r="AP733" s="214"/>
      <c r="AQ733" s="76">
        <f t="shared" si="187"/>
        <v>0</v>
      </c>
      <c r="AR733" s="91">
        <f t="shared" si="191"/>
        <v>0</v>
      </c>
      <c r="AS733" s="184">
        <f>IF(EA_Tabelle!$AI733="Ja",EA_Tabelle!$AM733,IF(EA_Tabelle!$Y733&lt;&gt;"",EA_Tabelle!$Y733,EA_Tabelle!$U733))</f>
        <v>0</v>
      </c>
      <c r="AT733" s="76">
        <f>IF(EA_Tabelle!$AI733="Ja",EA_Tabelle!$AN733,IF(EA_Tabelle!$AC733&lt;&gt;0,EA_Tabelle!$AC733,EA_Tabelle!$W733))</f>
        <v>0</v>
      </c>
      <c r="AU733" s="91">
        <f>IF(EA_Tabelle!$AI733="Ja",EA_Tabelle!$AO733,IF(EA_Tabelle!$AF733&lt;&gt;0,EA_Tabelle!$AF733,EA_Tabelle!$X733))</f>
        <v>0</v>
      </c>
    </row>
    <row r="734" spans="1:47" s="81" customFormat="1" ht="25" customHeight="1" x14ac:dyDescent="0.3">
      <c r="A734" s="89" t="str">
        <f t="shared" si="177"/>
        <v>0_714</v>
      </c>
      <c r="B734" s="78">
        <f t="shared" si="178"/>
        <v>0</v>
      </c>
      <c r="C734" s="78">
        <f>IF(EA_Tabelle!$B311="","",COUNTIF($B$20:B733,EA_Tabelle!$B311)+1)</f>
        <v>714</v>
      </c>
      <c r="D734" s="77">
        <f t="shared" si="179"/>
        <v>0</v>
      </c>
      <c r="E734" s="77" t="e">
        <f>INDEX(Lieferanten[L_ID],MATCH(EA_Tabelle!$M734,Lieferanten[Lieferantenbezeichnung],0))</f>
        <v>#N/A</v>
      </c>
      <c r="F734" s="79">
        <f t="shared" si="180"/>
        <v>0</v>
      </c>
      <c r="G734" s="79" t="str">
        <f>IF(EA_Tabelle!$L734="","",(INDEX(BT[Ressort],MATCH(EA_Tabelle!$L734,BT[Bedarfsträger],0))))</f>
        <v/>
      </c>
      <c r="H734" s="80" t="str">
        <f>IF(EA_Tabelle!$L734="","",(INDEX(BT[BT_ID],MATCH(EA_Tabelle!$L734,BT[Bedarfsträger],0))))</f>
        <v/>
      </c>
      <c r="I734" s="82">
        <f t="shared" si="181"/>
        <v>0</v>
      </c>
      <c r="J734" s="82">
        <f t="shared" si="182"/>
        <v>0</v>
      </c>
      <c r="K734" s="83">
        <f t="shared" si="183"/>
        <v>0</v>
      </c>
      <c r="L734" s="44"/>
      <c r="M734" s="46"/>
      <c r="N734" s="208"/>
      <c r="O734" s="44"/>
      <c r="P734" s="43"/>
      <c r="Q734" s="206"/>
      <c r="R734" s="44"/>
      <c r="S734" s="90"/>
      <c r="T734" s="46"/>
      <c r="U734" s="210"/>
      <c r="V734" s="43"/>
      <c r="W734" s="186">
        <f>IFERROR(U734*INDEX(Preisstufen[Netto],MATCH(EA_Tabelle!T734,Preisstufen[Preisstufe],0)),0)</f>
        <v>0</v>
      </c>
      <c r="X734" s="186">
        <f t="shared" si="176"/>
        <v>0</v>
      </c>
      <c r="Y734" s="47"/>
      <c r="Z734" s="211"/>
      <c r="AA734" s="212"/>
      <c r="AB734" s="193">
        <f t="shared" si="184"/>
        <v>0</v>
      </c>
      <c r="AC734" s="211">
        <f t="shared" si="185"/>
        <v>0</v>
      </c>
      <c r="AD734" s="88">
        <v>0.19</v>
      </c>
      <c r="AE734" s="195">
        <f t="shared" si="188"/>
        <v>0</v>
      </c>
      <c r="AF734" s="211">
        <f t="shared" si="189"/>
        <v>0</v>
      </c>
      <c r="AG734" s="50"/>
      <c r="AH734" s="43"/>
      <c r="AI734" s="46"/>
      <c r="AJ734" s="43"/>
      <c r="AK734" s="43"/>
      <c r="AL734" s="46"/>
      <c r="AM734" s="47"/>
      <c r="AN734" s="76">
        <f t="shared" si="186"/>
        <v>0</v>
      </c>
      <c r="AO734" s="76">
        <f t="shared" si="190"/>
        <v>0</v>
      </c>
      <c r="AP734" s="214"/>
      <c r="AQ734" s="76">
        <f t="shared" si="187"/>
        <v>0</v>
      </c>
      <c r="AR734" s="91">
        <f t="shared" si="191"/>
        <v>0</v>
      </c>
      <c r="AS734" s="184">
        <f>IF(EA_Tabelle!$AI734="Ja",EA_Tabelle!$AM734,IF(EA_Tabelle!$Y734&lt;&gt;"",EA_Tabelle!$Y734,EA_Tabelle!$U734))</f>
        <v>0</v>
      </c>
      <c r="AT734" s="76">
        <f>IF(EA_Tabelle!$AI734="Ja",EA_Tabelle!$AN734,IF(EA_Tabelle!$AC734&lt;&gt;0,EA_Tabelle!$AC734,EA_Tabelle!$W734))</f>
        <v>0</v>
      </c>
      <c r="AU734" s="91">
        <f>IF(EA_Tabelle!$AI734="Ja",EA_Tabelle!$AO734,IF(EA_Tabelle!$AF734&lt;&gt;0,EA_Tabelle!$AF734,EA_Tabelle!$X734))</f>
        <v>0</v>
      </c>
    </row>
    <row r="735" spans="1:47" s="81" customFormat="1" ht="25" customHeight="1" x14ac:dyDescent="0.3">
      <c r="A735" s="89" t="str">
        <f t="shared" si="177"/>
        <v>0_715</v>
      </c>
      <c r="B735" s="78">
        <f t="shared" si="178"/>
        <v>0</v>
      </c>
      <c r="C735" s="78">
        <f>IF(EA_Tabelle!$B367="","",COUNTIF($B$20:B734,EA_Tabelle!$B367)+1)</f>
        <v>715</v>
      </c>
      <c r="D735" s="77">
        <f t="shared" si="179"/>
        <v>0</v>
      </c>
      <c r="E735" s="77" t="e">
        <f>INDEX(Lieferanten[L_ID],MATCH(EA_Tabelle!$M735,Lieferanten[Lieferantenbezeichnung],0))</f>
        <v>#N/A</v>
      </c>
      <c r="F735" s="79">
        <f t="shared" si="180"/>
        <v>0</v>
      </c>
      <c r="G735" s="79" t="str">
        <f>IF(EA_Tabelle!$L735="","",(INDEX(BT[Ressort],MATCH(EA_Tabelle!$L735,BT[Bedarfsträger],0))))</f>
        <v/>
      </c>
      <c r="H735" s="80" t="str">
        <f>IF(EA_Tabelle!$L735="","",(INDEX(BT[BT_ID],MATCH(EA_Tabelle!$L735,BT[Bedarfsträger],0))))</f>
        <v/>
      </c>
      <c r="I735" s="82">
        <f t="shared" si="181"/>
        <v>0</v>
      </c>
      <c r="J735" s="82">
        <f t="shared" si="182"/>
        <v>0</v>
      </c>
      <c r="K735" s="83">
        <f t="shared" si="183"/>
        <v>0</v>
      </c>
      <c r="L735" s="44"/>
      <c r="M735" s="46"/>
      <c r="N735" s="208"/>
      <c r="O735" s="44"/>
      <c r="P735" s="43"/>
      <c r="Q735" s="206"/>
      <c r="R735" s="44"/>
      <c r="S735" s="90"/>
      <c r="T735" s="46"/>
      <c r="U735" s="210"/>
      <c r="V735" s="43"/>
      <c r="W735" s="186">
        <f>IFERROR(U735*INDEX(Preisstufen[Netto],MATCH(EA_Tabelle!T735,Preisstufen[Preisstufe],0)),0)</f>
        <v>0</v>
      </c>
      <c r="X735" s="186">
        <f t="shared" si="176"/>
        <v>0</v>
      </c>
      <c r="Y735" s="47"/>
      <c r="Z735" s="211"/>
      <c r="AA735" s="212"/>
      <c r="AB735" s="193">
        <f t="shared" si="184"/>
        <v>0</v>
      </c>
      <c r="AC735" s="211">
        <f t="shared" si="185"/>
        <v>0</v>
      </c>
      <c r="AD735" s="88">
        <v>0.19</v>
      </c>
      <c r="AE735" s="195">
        <f t="shared" si="188"/>
        <v>0</v>
      </c>
      <c r="AF735" s="211">
        <f t="shared" si="189"/>
        <v>0</v>
      </c>
      <c r="AG735" s="50"/>
      <c r="AH735" s="43"/>
      <c r="AI735" s="46"/>
      <c r="AJ735" s="43"/>
      <c r="AK735" s="43"/>
      <c r="AL735" s="46"/>
      <c r="AM735" s="47"/>
      <c r="AN735" s="76">
        <f t="shared" si="186"/>
        <v>0</v>
      </c>
      <c r="AO735" s="76">
        <f t="shared" si="190"/>
        <v>0</v>
      </c>
      <c r="AP735" s="214"/>
      <c r="AQ735" s="76">
        <f t="shared" si="187"/>
        <v>0</v>
      </c>
      <c r="AR735" s="91">
        <f t="shared" si="191"/>
        <v>0</v>
      </c>
      <c r="AS735" s="184">
        <f>IF(EA_Tabelle!$AI735="Ja",EA_Tabelle!$AM735,IF(EA_Tabelle!$Y735&lt;&gt;"",EA_Tabelle!$Y735,EA_Tabelle!$U735))</f>
        <v>0</v>
      </c>
      <c r="AT735" s="76">
        <f>IF(EA_Tabelle!$AI735="Ja",EA_Tabelle!$AN735,IF(EA_Tabelle!$AC735&lt;&gt;0,EA_Tabelle!$AC735,EA_Tabelle!$W735))</f>
        <v>0</v>
      </c>
      <c r="AU735" s="91">
        <f>IF(EA_Tabelle!$AI735="Ja",EA_Tabelle!$AO735,IF(EA_Tabelle!$AF735&lt;&gt;0,EA_Tabelle!$AF735,EA_Tabelle!$X735))</f>
        <v>0</v>
      </c>
    </row>
    <row r="736" spans="1:47" s="81" customFormat="1" ht="25" customHeight="1" x14ac:dyDescent="0.3">
      <c r="A736" s="89" t="str">
        <f t="shared" si="177"/>
        <v>0_716</v>
      </c>
      <c r="B736" s="78">
        <f t="shared" si="178"/>
        <v>0</v>
      </c>
      <c r="C736" s="78">
        <f>IF(EA_Tabelle!$B486="","",COUNTIF($B$20:B735,EA_Tabelle!$B486)+1)</f>
        <v>716</v>
      </c>
      <c r="D736" s="77">
        <f t="shared" si="179"/>
        <v>0</v>
      </c>
      <c r="E736" s="77" t="e">
        <f>INDEX(Lieferanten[L_ID],MATCH(EA_Tabelle!$M736,Lieferanten[Lieferantenbezeichnung],0))</f>
        <v>#N/A</v>
      </c>
      <c r="F736" s="79">
        <f t="shared" si="180"/>
        <v>0</v>
      </c>
      <c r="G736" s="79" t="str">
        <f>IF(EA_Tabelle!$L736="","",(INDEX(BT[Ressort],MATCH(EA_Tabelle!$L736,BT[Bedarfsträger],0))))</f>
        <v/>
      </c>
      <c r="H736" s="80" t="str">
        <f>IF(EA_Tabelle!$L736="","",(INDEX(BT[BT_ID],MATCH(EA_Tabelle!$L736,BT[Bedarfsträger],0))))</f>
        <v/>
      </c>
      <c r="I736" s="82">
        <f t="shared" si="181"/>
        <v>0</v>
      </c>
      <c r="J736" s="82">
        <f t="shared" si="182"/>
        <v>0</v>
      </c>
      <c r="K736" s="83">
        <f t="shared" si="183"/>
        <v>0</v>
      </c>
      <c r="L736" s="44"/>
      <c r="M736" s="46"/>
      <c r="N736" s="208"/>
      <c r="O736" s="44"/>
      <c r="P736" s="43"/>
      <c r="Q736" s="206"/>
      <c r="R736" s="44"/>
      <c r="S736" s="90"/>
      <c r="T736" s="46"/>
      <c r="U736" s="210"/>
      <c r="V736" s="43"/>
      <c r="W736" s="186">
        <f>IFERROR(U736*INDEX(Preisstufen[Netto],MATCH(EA_Tabelle!T736,Preisstufen[Preisstufe],0)),0)</f>
        <v>0</v>
      </c>
      <c r="X736" s="186">
        <f t="shared" si="176"/>
        <v>0</v>
      </c>
      <c r="Y736" s="47"/>
      <c r="Z736" s="211"/>
      <c r="AA736" s="212"/>
      <c r="AB736" s="193">
        <f t="shared" si="184"/>
        <v>0</v>
      </c>
      <c r="AC736" s="211">
        <f t="shared" si="185"/>
        <v>0</v>
      </c>
      <c r="AD736" s="88">
        <v>0.19</v>
      </c>
      <c r="AE736" s="195">
        <f t="shared" si="188"/>
        <v>0</v>
      </c>
      <c r="AF736" s="211">
        <f t="shared" si="189"/>
        <v>0</v>
      </c>
      <c r="AG736" s="50"/>
      <c r="AH736" s="43"/>
      <c r="AI736" s="46"/>
      <c r="AJ736" s="43"/>
      <c r="AK736" s="43"/>
      <c r="AL736" s="46"/>
      <c r="AM736" s="47"/>
      <c r="AN736" s="76">
        <f t="shared" si="186"/>
        <v>0</v>
      </c>
      <c r="AO736" s="76">
        <f t="shared" si="190"/>
        <v>0</v>
      </c>
      <c r="AP736" s="214"/>
      <c r="AQ736" s="76">
        <f t="shared" si="187"/>
        <v>0</v>
      </c>
      <c r="AR736" s="91">
        <f t="shared" si="191"/>
        <v>0</v>
      </c>
      <c r="AS736" s="184">
        <f>IF(EA_Tabelle!$AI736="Ja",EA_Tabelle!$AM736,IF(EA_Tabelle!$Y736&lt;&gt;"",EA_Tabelle!$Y736,EA_Tabelle!$U736))</f>
        <v>0</v>
      </c>
      <c r="AT736" s="76">
        <f>IF(EA_Tabelle!$AI736="Ja",EA_Tabelle!$AN736,IF(EA_Tabelle!$AC736&lt;&gt;0,EA_Tabelle!$AC736,EA_Tabelle!$W736))</f>
        <v>0</v>
      </c>
      <c r="AU736" s="91">
        <f>IF(EA_Tabelle!$AI736="Ja",EA_Tabelle!$AO736,IF(EA_Tabelle!$AF736&lt;&gt;0,EA_Tabelle!$AF736,EA_Tabelle!$X736))</f>
        <v>0</v>
      </c>
    </row>
    <row r="737" spans="1:47" s="81" customFormat="1" ht="25" customHeight="1" x14ac:dyDescent="0.3">
      <c r="A737" s="89" t="str">
        <f t="shared" si="177"/>
        <v>0_717</v>
      </c>
      <c r="B737" s="78">
        <f t="shared" si="178"/>
        <v>0</v>
      </c>
      <c r="C737" s="78">
        <f>IF(EA_Tabelle!$B353="","",COUNTIF($B$20:B736,EA_Tabelle!$B353)+1)</f>
        <v>717</v>
      </c>
      <c r="D737" s="77">
        <f t="shared" si="179"/>
        <v>0</v>
      </c>
      <c r="E737" s="77" t="e">
        <f>INDEX(Lieferanten[L_ID],MATCH(EA_Tabelle!$M737,Lieferanten[Lieferantenbezeichnung],0))</f>
        <v>#N/A</v>
      </c>
      <c r="F737" s="79">
        <f t="shared" si="180"/>
        <v>0</v>
      </c>
      <c r="G737" s="79" t="str">
        <f>IF(EA_Tabelle!$L737="","",(INDEX(BT[Ressort],MATCH(EA_Tabelle!$L737,BT[Bedarfsträger],0))))</f>
        <v/>
      </c>
      <c r="H737" s="80" t="str">
        <f>IF(EA_Tabelle!$L737="","",(INDEX(BT[BT_ID],MATCH(EA_Tabelle!$L737,BT[Bedarfsträger],0))))</f>
        <v/>
      </c>
      <c r="I737" s="82">
        <f t="shared" si="181"/>
        <v>0</v>
      </c>
      <c r="J737" s="82">
        <f t="shared" si="182"/>
        <v>0</v>
      </c>
      <c r="K737" s="83">
        <f t="shared" si="183"/>
        <v>0</v>
      </c>
      <c r="L737" s="44"/>
      <c r="M737" s="46"/>
      <c r="N737" s="208"/>
      <c r="O737" s="44"/>
      <c r="P737" s="43"/>
      <c r="Q737" s="206"/>
      <c r="R737" s="44"/>
      <c r="S737" s="90"/>
      <c r="T737" s="46"/>
      <c r="U737" s="210"/>
      <c r="V737" s="43"/>
      <c r="W737" s="186">
        <f>IFERROR(U737*INDEX(Preisstufen[Netto],MATCH(EA_Tabelle!T737,Preisstufen[Preisstufe],0)),0)</f>
        <v>0</v>
      </c>
      <c r="X737" s="186">
        <f t="shared" si="176"/>
        <v>0</v>
      </c>
      <c r="Y737" s="47"/>
      <c r="Z737" s="211"/>
      <c r="AA737" s="212"/>
      <c r="AB737" s="193">
        <f t="shared" si="184"/>
        <v>0</v>
      </c>
      <c r="AC737" s="211">
        <f t="shared" si="185"/>
        <v>0</v>
      </c>
      <c r="AD737" s="88">
        <v>0.19</v>
      </c>
      <c r="AE737" s="195">
        <f t="shared" si="188"/>
        <v>0</v>
      </c>
      <c r="AF737" s="211">
        <f t="shared" si="189"/>
        <v>0</v>
      </c>
      <c r="AG737" s="50"/>
      <c r="AH737" s="43"/>
      <c r="AI737" s="46"/>
      <c r="AJ737" s="43"/>
      <c r="AK737" s="43"/>
      <c r="AL737" s="46"/>
      <c r="AM737" s="47"/>
      <c r="AN737" s="76">
        <f t="shared" si="186"/>
        <v>0</v>
      </c>
      <c r="AO737" s="76">
        <f t="shared" si="190"/>
        <v>0</v>
      </c>
      <c r="AP737" s="214"/>
      <c r="AQ737" s="76">
        <f t="shared" si="187"/>
        <v>0</v>
      </c>
      <c r="AR737" s="91">
        <f t="shared" si="191"/>
        <v>0</v>
      </c>
      <c r="AS737" s="184">
        <f>IF(EA_Tabelle!$AI737="Ja",EA_Tabelle!$AM737,IF(EA_Tabelle!$Y737&lt;&gt;"",EA_Tabelle!$Y737,EA_Tabelle!$U737))</f>
        <v>0</v>
      </c>
      <c r="AT737" s="76">
        <f>IF(EA_Tabelle!$AI737="Ja",EA_Tabelle!$AN737,IF(EA_Tabelle!$AC737&lt;&gt;0,EA_Tabelle!$AC737,EA_Tabelle!$W737))</f>
        <v>0</v>
      </c>
      <c r="AU737" s="91">
        <f>IF(EA_Tabelle!$AI737="Ja",EA_Tabelle!$AO737,IF(EA_Tabelle!$AF737&lt;&gt;0,EA_Tabelle!$AF737,EA_Tabelle!$X737))</f>
        <v>0</v>
      </c>
    </row>
    <row r="738" spans="1:47" s="81" customFormat="1" ht="25" customHeight="1" x14ac:dyDescent="0.3">
      <c r="A738" s="89" t="str">
        <f t="shared" si="177"/>
        <v>0_718</v>
      </c>
      <c r="B738" s="78">
        <f t="shared" si="178"/>
        <v>0</v>
      </c>
      <c r="C738" s="78">
        <f>IF(EA_Tabelle!$B241="","",COUNTIF($B$20:B737,EA_Tabelle!$B241)+1)</f>
        <v>718</v>
      </c>
      <c r="D738" s="77">
        <f t="shared" si="179"/>
        <v>0</v>
      </c>
      <c r="E738" s="77" t="e">
        <f>INDEX(Lieferanten[L_ID],MATCH(EA_Tabelle!$M738,Lieferanten[Lieferantenbezeichnung],0))</f>
        <v>#N/A</v>
      </c>
      <c r="F738" s="79">
        <f t="shared" si="180"/>
        <v>0</v>
      </c>
      <c r="G738" s="79" t="str">
        <f>IF(EA_Tabelle!$L738="","",(INDEX(BT[Ressort],MATCH(EA_Tabelle!$L738,BT[Bedarfsträger],0))))</f>
        <v/>
      </c>
      <c r="H738" s="80" t="str">
        <f>IF(EA_Tabelle!$L738="","",(INDEX(BT[BT_ID],MATCH(EA_Tabelle!$L738,BT[Bedarfsträger],0))))</f>
        <v/>
      </c>
      <c r="I738" s="82">
        <f t="shared" si="181"/>
        <v>0</v>
      </c>
      <c r="J738" s="82">
        <f t="shared" si="182"/>
        <v>0</v>
      </c>
      <c r="K738" s="83">
        <f t="shared" si="183"/>
        <v>0</v>
      </c>
      <c r="L738" s="44"/>
      <c r="M738" s="46"/>
      <c r="N738" s="208"/>
      <c r="O738" s="44"/>
      <c r="P738" s="43"/>
      <c r="Q738" s="206"/>
      <c r="R738" s="44"/>
      <c r="S738" s="90"/>
      <c r="T738" s="46"/>
      <c r="U738" s="210"/>
      <c r="V738" s="43"/>
      <c r="W738" s="186">
        <f>IFERROR(U738*INDEX(Preisstufen[Netto],MATCH(EA_Tabelle!T738,Preisstufen[Preisstufe],0)),0)</f>
        <v>0</v>
      </c>
      <c r="X738" s="186">
        <f t="shared" si="176"/>
        <v>0</v>
      </c>
      <c r="Y738" s="47"/>
      <c r="Z738" s="211"/>
      <c r="AA738" s="212"/>
      <c r="AB738" s="193">
        <f t="shared" si="184"/>
        <v>0</v>
      </c>
      <c r="AC738" s="211">
        <f t="shared" si="185"/>
        <v>0</v>
      </c>
      <c r="AD738" s="88">
        <v>0.19</v>
      </c>
      <c r="AE738" s="195">
        <f t="shared" si="188"/>
        <v>0</v>
      </c>
      <c r="AF738" s="211">
        <f t="shared" si="189"/>
        <v>0</v>
      </c>
      <c r="AG738" s="50"/>
      <c r="AH738" s="43"/>
      <c r="AI738" s="46"/>
      <c r="AJ738" s="43"/>
      <c r="AK738" s="43"/>
      <c r="AL738" s="46"/>
      <c r="AM738" s="47"/>
      <c r="AN738" s="76">
        <f t="shared" si="186"/>
        <v>0</v>
      </c>
      <c r="AO738" s="76">
        <f t="shared" si="190"/>
        <v>0</v>
      </c>
      <c r="AP738" s="214"/>
      <c r="AQ738" s="76">
        <f t="shared" si="187"/>
        <v>0</v>
      </c>
      <c r="AR738" s="91">
        <f t="shared" si="191"/>
        <v>0</v>
      </c>
      <c r="AS738" s="184">
        <f>IF(EA_Tabelle!$AI738="Ja",EA_Tabelle!$AM738,IF(EA_Tabelle!$Y738&lt;&gt;"",EA_Tabelle!$Y738,EA_Tabelle!$U738))</f>
        <v>0</v>
      </c>
      <c r="AT738" s="76">
        <f>IF(EA_Tabelle!$AI738="Ja",EA_Tabelle!$AN738,IF(EA_Tabelle!$AC738&lt;&gt;0,EA_Tabelle!$AC738,EA_Tabelle!$W738))</f>
        <v>0</v>
      </c>
      <c r="AU738" s="91">
        <f>IF(EA_Tabelle!$AI738="Ja",EA_Tabelle!$AO738,IF(EA_Tabelle!$AF738&lt;&gt;0,EA_Tabelle!$AF738,EA_Tabelle!$X738))</f>
        <v>0</v>
      </c>
    </row>
    <row r="739" spans="1:47" s="81" customFormat="1" ht="25" customHeight="1" x14ac:dyDescent="0.3">
      <c r="A739" s="89" t="str">
        <f t="shared" si="177"/>
        <v>0_719</v>
      </c>
      <c r="B739" s="78">
        <f t="shared" si="178"/>
        <v>0</v>
      </c>
      <c r="C739" s="78">
        <f>IF(EA_Tabelle!$B738="","",COUNTIF($B$20:B738,EA_Tabelle!$B738)+1)</f>
        <v>719</v>
      </c>
      <c r="D739" s="77">
        <f t="shared" si="179"/>
        <v>0</v>
      </c>
      <c r="E739" s="77" t="e">
        <f>INDEX(Lieferanten[L_ID],MATCH(EA_Tabelle!$M739,Lieferanten[Lieferantenbezeichnung],0))</f>
        <v>#N/A</v>
      </c>
      <c r="F739" s="79">
        <f t="shared" si="180"/>
        <v>0</v>
      </c>
      <c r="G739" s="79" t="str">
        <f>IF(EA_Tabelle!$L739="","",(INDEX(BT[Ressort],MATCH(EA_Tabelle!$L739,BT[Bedarfsträger],0))))</f>
        <v/>
      </c>
      <c r="H739" s="80" t="str">
        <f>IF(EA_Tabelle!$L739="","",(INDEX(BT[BT_ID],MATCH(EA_Tabelle!$L739,BT[Bedarfsträger],0))))</f>
        <v/>
      </c>
      <c r="I739" s="82">
        <f t="shared" si="181"/>
        <v>0</v>
      </c>
      <c r="J739" s="82">
        <f t="shared" si="182"/>
        <v>0</v>
      </c>
      <c r="K739" s="83">
        <f t="shared" si="183"/>
        <v>0</v>
      </c>
      <c r="L739" s="44"/>
      <c r="M739" s="46"/>
      <c r="N739" s="208"/>
      <c r="O739" s="44"/>
      <c r="P739" s="43"/>
      <c r="Q739" s="206"/>
      <c r="R739" s="44"/>
      <c r="S739" s="90"/>
      <c r="T739" s="46"/>
      <c r="U739" s="210"/>
      <c r="V739" s="43"/>
      <c r="W739" s="186">
        <f>IFERROR(U739*INDEX(Preisstufen[Netto],MATCH(EA_Tabelle!T739,Preisstufen[Preisstufe],0)),0)</f>
        <v>0</v>
      </c>
      <c r="X739" s="186">
        <f t="shared" si="176"/>
        <v>0</v>
      </c>
      <c r="Y739" s="47"/>
      <c r="Z739" s="211"/>
      <c r="AA739" s="212"/>
      <c r="AB739" s="193">
        <f t="shared" si="184"/>
        <v>0</v>
      </c>
      <c r="AC739" s="211">
        <f t="shared" si="185"/>
        <v>0</v>
      </c>
      <c r="AD739" s="88">
        <v>0.19</v>
      </c>
      <c r="AE739" s="195">
        <f t="shared" si="188"/>
        <v>0</v>
      </c>
      <c r="AF739" s="211">
        <f t="shared" si="189"/>
        <v>0</v>
      </c>
      <c r="AG739" s="50"/>
      <c r="AH739" s="43"/>
      <c r="AI739" s="46"/>
      <c r="AJ739" s="43"/>
      <c r="AK739" s="43"/>
      <c r="AL739" s="46"/>
      <c r="AM739" s="47"/>
      <c r="AN739" s="76">
        <f t="shared" si="186"/>
        <v>0</v>
      </c>
      <c r="AO739" s="76">
        <f t="shared" si="190"/>
        <v>0</v>
      </c>
      <c r="AP739" s="214"/>
      <c r="AQ739" s="76">
        <f t="shared" si="187"/>
        <v>0</v>
      </c>
      <c r="AR739" s="91">
        <f t="shared" si="191"/>
        <v>0</v>
      </c>
      <c r="AS739" s="184">
        <f>IF(EA_Tabelle!$AI739="Ja",EA_Tabelle!$AM739,IF(EA_Tabelle!$Y739&lt;&gt;"",EA_Tabelle!$Y739,EA_Tabelle!$U739))</f>
        <v>0</v>
      </c>
      <c r="AT739" s="76">
        <f>IF(EA_Tabelle!$AI739="Ja",EA_Tabelle!$AN739,IF(EA_Tabelle!$AC739&lt;&gt;0,EA_Tabelle!$AC739,EA_Tabelle!$W739))</f>
        <v>0</v>
      </c>
      <c r="AU739" s="91">
        <f>IF(EA_Tabelle!$AI739="Ja",EA_Tabelle!$AO739,IF(EA_Tabelle!$AF739&lt;&gt;0,EA_Tabelle!$AF739,EA_Tabelle!$X739))</f>
        <v>0</v>
      </c>
    </row>
    <row r="740" spans="1:47" s="81" customFormat="1" ht="25" customHeight="1" x14ac:dyDescent="0.3">
      <c r="A740" s="89" t="str">
        <f t="shared" si="177"/>
        <v>0_720</v>
      </c>
      <c r="B740" s="78">
        <f t="shared" si="178"/>
        <v>0</v>
      </c>
      <c r="C740" s="78">
        <f>IF(EA_Tabelle!$B745="","",COUNTIF($B$20:B739,EA_Tabelle!$B745)+1)</f>
        <v>720</v>
      </c>
      <c r="D740" s="77">
        <f t="shared" si="179"/>
        <v>0</v>
      </c>
      <c r="E740" s="77" t="e">
        <f>INDEX(Lieferanten[L_ID],MATCH(EA_Tabelle!$M740,Lieferanten[Lieferantenbezeichnung],0))</f>
        <v>#N/A</v>
      </c>
      <c r="F740" s="79">
        <f t="shared" si="180"/>
        <v>0</v>
      </c>
      <c r="G740" s="79" t="str">
        <f>IF(EA_Tabelle!$L740="","",(INDEX(BT[Ressort],MATCH(EA_Tabelle!$L740,BT[Bedarfsträger],0))))</f>
        <v/>
      </c>
      <c r="H740" s="80" t="str">
        <f>IF(EA_Tabelle!$L740="","",(INDEX(BT[BT_ID],MATCH(EA_Tabelle!$L740,BT[Bedarfsträger],0))))</f>
        <v/>
      </c>
      <c r="I740" s="82">
        <f t="shared" si="181"/>
        <v>0</v>
      </c>
      <c r="J740" s="82">
        <f t="shared" si="182"/>
        <v>0</v>
      </c>
      <c r="K740" s="83">
        <f t="shared" si="183"/>
        <v>0</v>
      </c>
      <c r="L740" s="44"/>
      <c r="M740" s="46"/>
      <c r="N740" s="208"/>
      <c r="O740" s="44"/>
      <c r="P740" s="43"/>
      <c r="Q740" s="206"/>
      <c r="R740" s="44"/>
      <c r="S740" s="90"/>
      <c r="T740" s="46"/>
      <c r="U740" s="210"/>
      <c r="V740" s="43"/>
      <c r="W740" s="186">
        <f>IFERROR(U740*INDEX(Preisstufen[Netto],MATCH(EA_Tabelle!T740,Preisstufen[Preisstufe],0)),0)</f>
        <v>0</v>
      </c>
      <c r="X740" s="186">
        <f t="shared" si="176"/>
        <v>0</v>
      </c>
      <c r="Y740" s="47"/>
      <c r="Z740" s="211"/>
      <c r="AA740" s="212"/>
      <c r="AB740" s="193">
        <f t="shared" si="184"/>
        <v>0</v>
      </c>
      <c r="AC740" s="211">
        <f t="shared" si="185"/>
        <v>0</v>
      </c>
      <c r="AD740" s="88">
        <v>0.19</v>
      </c>
      <c r="AE740" s="195">
        <f t="shared" si="188"/>
        <v>0</v>
      </c>
      <c r="AF740" s="211">
        <f t="shared" si="189"/>
        <v>0</v>
      </c>
      <c r="AG740" s="50"/>
      <c r="AH740" s="43"/>
      <c r="AI740" s="46"/>
      <c r="AJ740" s="43"/>
      <c r="AK740" s="43"/>
      <c r="AL740" s="46"/>
      <c r="AM740" s="47"/>
      <c r="AN740" s="76">
        <f t="shared" si="186"/>
        <v>0</v>
      </c>
      <c r="AO740" s="76">
        <f t="shared" si="190"/>
        <v>0</v>
      </c>
      <c r="AP740" s="214"/>
      <c r="AQ740" s="76">
        <f t="shared" si="187"/>
        <v>0</v>
      </c>
      <c r="AR740" s="91">
        <f t="shared" si="191"/>
        <v>0</v>
      </c>
      <c r="AS740" s="184">
        <f>IF(EA_Tabelle!$AI740="Ja",EA_Tabelle!$AM740,IF(EA_Tabelle!$Y740&lt;&gt;"",EA_Tabelle!$Y740,EA_Tabelle!$U740))</f>
        <v>0</v>
      </c>
      <c r="AT740" s="76">
        <f>IF(EA_Tabelle!$AI740="Ja",EA_Tabelle!$AN740,IF(EA_Tabelle!$AC740&lt;&gt;0,EA_Tabelle!$AC740,EA_Tabelle!$W740))</f>
        <v>0</v>
      </c>
      <c r="AU740" s="91">
        <f>IF(EA_Tabelle!$AI740="Ja",EA_Tabelle!$AO740,IF(EA_Tabelle!$AF740&lt;&gt;0,EA_Tabelle!$AF740,EA_Tabelle!$X740))</f>
        <v>0</v>
      </c>
    </row>
    <row r="741" spans="1:47" s="81" customFormat="1" ht="25" customHeight="1" x14ac:dyDescent="0.3">
      <c r="A741" s="89" t="str">
        <f t="shared" si="177"/>
        <v>0_721</v>
      </c>
      <c r="B741" s="78">
        <f t="shared" si="178"/>
        <v>0</v>
      </c>
      <c r="C741" s="78">
        <f>IF(EA_Tabelle!$B386="","",COUNTIF($B$20:B740,EA_Tabelle!$B386)+1)</f>
        <v>721</v>
      </c>
      <c r="D741" s="77">
        <f t="shared" si="179"/>
        <v>0</v>
      </c>
      <c r="E741" s="77" t="e">
        <f>INDEX(Lieferanten[L_ID],MATCH(EA_Tabelle!$M741,Lieferanten[Lieferantenbezeichnung],0))</f>
        <v>#N/A</v>
      </c>
      <c r="F741" s="79">
        <f t="shared" si="180"/>
        <v>0</v>
      </c>
      <c r="G741" s="79" t="str">
        <f>IF(EA_Tabelle!$L741="","",(INDEX(BT[Ressort],MATCH(EA_Tabelle!$L741,BT[Bedarfsträger],0))))</f>
        <v/>
      </c>
      <c r="H741" s="80" t="str">
        <f>IF(EA_Tabelle!$L741="","",(INDEX(BT[BT_ID],MATCH(EA_Tabelle!$L741,BT[Bedarfsträger],0))))</f>
        <v/>
      </c>
      <c r="I741" s="82">
        <f t="shared" si="181"/>
        <v>0</v>
      </c>
      <c r="J741" s="82">
        <f t="shared" si="182"/>
        <v>0</v>
      </c>
      <c r="K741" s="83">
        <f t="shared" si="183"/>
        <v>0</v>
      </c>
      <c r="L741" s="44"/>
      <c r="M741" s="46"/>
      <c r="N741" s="208"/>
      <c r="O741" s="44"/>
      <c r="P741" s="43"/>
      <c r="Q741" s="206"/>
      <c r="R741" s="44"/>
      <c r="S741" s="90"/>
      <c r="T741" s="46"/>
      <c r="U741" s="210"/>
      <c r="V741" s="43"/>
      <c r="W741" s="186">
        <f>IFERROR(U741*INDEX(Preisstufen[Netto],MATCH(EA_Tabelle!T741,Preisstufen[Preisstufe],0)),0)</f>
        <v>0</v>
      </c>
      <c r="X741" s="186">
        <f t="shared" si="176"/>
        <v>0</v>
      </c>
      <c r="Y741" s="47"/>
      <c r="Z741" s="211"/>
      <c r="AA741" s="212"/>
      <c r="AB741" s="193">
        <f t="shared" si="184"/>
        <v>0</v>
      </c>
      <c r="AC741" s="211">
        <f t="shared" si="185"/>
        <v>0</v>
      </c>
      <c r="AD741" s="88">
        <v>0.19</v>
      </c>
      <c r="AE741" s="195">
        <f t="shared" si="188"/>
        <v>0</v>
      </c>
      <c r="AF741" s="211">
        <f t="shared" si="189"/>
        <v>0</v>
      </c>
      <c r="AG741" s="50"/>
      <c r="AH741" s="43"/>
      <c r="AI741" s="46"/>
      <c r="AJ741" s="43"/>
      <c r="AK741" s="43"/>
      <c r="AL741" s="46"/>
      <c r="AM741" s="47"/>
      <c r="AN741" s="76">
        <f t="shared" si="186"/>
        <v>0</v>
      </c>
      <c r="AO741" s="76">
        <f t="shared" si="190"/>
        <v>0</v>
      </c>
      <c r="AP741" s="214"/>
      <c r="AQ741" s="76">
        <f t="shared" si="187"/>
        <v>0</v>
      </c>
      <c r="AR741" s="91">
        <f t="shared" si="191"/>
        <v>0</v>
      </c>
      <c r="AS741" s="184">
        <f>IF(EA_Tabelle!$AI741="Ja",EA_Tabelle!$AM741,IF(EA_Tabelle!$Y741&lt;&gt;"",EA_Tabelle!$Y741,EA_Tabelle!$U741))</f>
        <v>0</v>
      </c>
      <c r="AT741" s="76">
        <f>IF(EA_Tabelle!$AI741="Ja",EA_Tabelle!$AN741,IF(EA_Tabelle!$AC741&lt;&gt;0,EA_Tabelle!$AC741,EA_Tabelle!$W741))</f>
        <v>0</v>
      </c>
      <c r="AU741" s="91">
        <f>IF(EA_Tabelle!$AI741="Ja",EA_Tabelle!$AO741,IF(EA_Tabelle!$AF741&lt;&gt;0,EA_Tabelle!$AF741,EA_Tabelle!$X741))</f>
        <v>0</v>
      </c>
    </row>
    <row r="742" spans="1:47" s="81" customFormat="1" ht="25" customHeight="1" x14ac:dyDescent="0.3">
      <c r="A742" s="89" t="str">
        <f t="shared" si="177"/>
        <v>0_722</v>
      </c>
      <c r="B742" s="78">
        <f t="shared" si="178"/>
        <v>0</v>
      </c>
      <c r="C742" s="78">
        <f>IF(EA_Tabelle!$B366="","",COUNTIF($B$20:B741,EA_Tabelle!$B366)+1)</f>
        <v>722</v>
      </c>
      <c r="D742" s="77">
        <f t="shared" si="179"/>
        <v>0</v>
      </c>
      <c r="E742" s="77" t="e">
        <f>INDEX(Lieferanten[L_ID],MATCH(EA_Tabelle!$M742,Lieferanten[Lieferantenbezeichnung],0))</f>
        <v>#N/A</v>
      </c>
      <c r="F742" s="79">
        <f t="shared" si="180"/>
        <v>0</v>
      </c>
      <c r="G742" s="79" t="str">
        <f>IF(EA_Tabelle!$L742="","",(INDEX(BT[Ressort],MATCH(EA_Tabelle!$L742,BT[Bedarfsträger],0))))</f>
        <v/>
      </c>
      <c r="H742" s="80" t="str">
        <f>IF(EA_Tabelle!$L742="","",(INDEX(BT[BT_ID],MATCH(EA_Tabelle!$L742,BT[Bedarfsträger],0))))</f>
        <v/>
      </c>
      <c r="I742" s="82">
        <f t="shared" si="181"/>
        <v>0</v>
      </c>
      <c r="J742" s="82">
        <f t="shared" si="182"/>
        <v>0</v>
      </c>
      <c r="K742" s="83">
        <f t="shared" si="183"/>
        <v>0</v>
      </c>
      <c r="L742" s="44"/>
      <c r="M742" s="46"/>
      <c r="N742" s="208"/>
      <c r="O742" s="44"/>
      <c r="P742" s="43"/>
      <c r="Q742" s="206"/>
      <c r="R742" s="44"/>
      <c r="S742" s="90"/>
      <c r="T742" s="46"/>
      <c r="U742" s="210"/>
      <c r="V742" s="43"/>
      <c r="W742" s="186">
        <f>IFERROR(U742*INDEX(Preisstufen[Netto],MATCH(EA_Tabelle!T742,Preisstufen[Preisstufe],0)),0)</f>
        <v>0</v>
      </c>
      <c r="X742" s="186">
        <f t="shared" si="176"/>
        <v>0</v>
      </c>
      <c r="Y742" s="47"/>
      <c r="Z742" s="211"/>
      <c r="AA742" s="212"/>
      <c r="AB742" s="193">
        <f t="shared" si="184"/>
        <v>0</v>
      </c>
      <c r="AC742" s="211">
        <f t="shared" si="185"/>
        <v>0</v>
      </c>
      <c r="AD742" s="88">
        <v>0.19</v>
      </c>
      <c r="AE742" s="195">
        <f t="shared" si="188"/>
        <v>0</v>
      </c>
      <c r="AF742" s="211">
        <f t="shared" si="189"/>
        <v>0</v>
      </c>
      <c r="AG742" s="50"/>
      <c r="AH742" s="43"/>
      <c r="AI742" s="46"/>
      <c r="AJ742" s="43"/>
      <c r="AK742" s="43"/>
      <c r="AL742" s="46"/>
      <c r="AM742" s="47"/>
      <c r="AN742" s="76">
        <f t="shared" si="186"/>
        <v>0</v>
      </c>
      <c r="AO742" s="76">
        <f t="shared" si="190"/>
        <v>0</v>
      </c>
      <c r="AP742" s="214"/>
      <c r="AQ742" s="76">
        <f t="shared" si="187"/>
        <v>0</v>
      </c>
      <c r="AR742" s="91">
        <f t="shared" si="191"/>
        <v>0</v>
      </c>
      <c r="AS742" s="184">
        <f>IF(EA_Tabelle!$AI742="Ja",EA_Tabelle!$AM742,IF(EA_Tabelle!$Y742&lt;&gt;"",EA_Tabelle!$Y742,EA_Tabelle!$U742))</f>
        <v>0</v>
      </c>
      <c r="AT742" s="76">
        <f>IF(EA_Tabelle!$AI742="Ja",EA_Tabelle!$AN742,IF(EA_Tabelle!$AC742&lt;&gt;0,EA_Tabelle!$AC742,EA_Tabelle!$W742))</f>
        <v>0</v>
      </c>
      <c r="AU742" s="91">
        <f>IF(EA_Tabelle!$AI742="Ja",EA_Tabelle!$AO742,IF(EA_Tabelle!$AF742&lt;&gt;0,EA_Tabelle!$AF742,EA_Tabelle!$X742))</f>
        <v>0</v>
      </c>
    </row>
    <row r="743" spans="1:47" s="81" customFormat="1" ht="25" customHeight="1" x14ac:dyDescent="0.3">
      <c r="A743" s="89" t="str">
        <f t="shared" si="177"/>
        <v>0_723</v>
      </c>
      <c r="B743" s="78">
        <f t="shared" si="178"/>
        <v>0</v>
      </c>
      <c r="C743" s="78">
        <f>IF(EA_Tabelle!$B625="","",COUNTIF($B$20:B742,EA_Tabelle!$B625)+1)</f>
        <v>723</v>
      </c>
      <c r="D743" s="77">
        <f t="shared" si="179"/>
        <v>0</v>
      </c>
      <c r="E743" s="77" t="e">
        <f>INDEX(Lieferanten[L_ID],MATCH(EA_Tabelle!$M743,Lieferanten[Lieferantenbezeichnung],0))</f>
        <v>#N/A</v>
      </c>
      <c r="F743" s="79">
        <f t="shared" si="180"/>
        <v>0</v>
      </c>
      <c r="G743" s="79" t="str">
        <f>IF(EA_Tabelle!$L743="","",(INDEX(BT[Ressort],MATCH(EA_Tabelle!$L743,BT[Bedarfsträger],0))))</f>
        <v/>
      </c>
      <c r="H743" s="80" t="str">
        <f>IF(EA_Tabelle!$L743="","",(INDEX(BT[BT_ID],MATCH(EA_Tabelle!$L743,BT[Bedarfsträger],0))))</f>
        <v/>
      </c>
      <c r="I743" s="82">
        <f t="shared" si="181"/>
        <v>0</v>
      </c>
      <c r="J743" s="82">
        <f t="shared" si="182"/>
        <v>0</v>
      </c>
      <c r="K743" s="83">
        <f t="shared" si="183"/>
        <v>0</v>
      </c>
      <c r="L743" s="44"/>
      <c r="M743" s="46"/>
      <c r="N743" s="208"/>
      <c r="O743" s="44"/>
      <c r="P743" s="43"/>
      <c r="Q743" s="206"/>
      <c r="R743" s="44"/>
      <c r="S743" s="90"/>
      <c r="T743" s="46"/>
      <c r="U743" s="210"/>
      <c r="V743" s="43"/>
      <c r="W743" s="186">
        <f>IFERROR(U743*INDEX(Preisstufen[Netto],MATCH(EA_Tabelle!T743,Preisstufen[Preisstufe],0)),0)</f>
        <v>0</v>
      </c>
      <c r="X743" s="186">
        <f t="shared" si="176"/>
        <v>0</v>
      </c>
      <c r="Y743" s="47"/>
      <c r="Z743" s="211"/>
      <c r="AA743" s="212"/>
      <c r="AB743" s="193">
        <f t="shared" si="184"/>
        <v>0</v>
      </c>
      <c r="AC743" s="211">
        <f t="shared" si="185"/>
        <v>0</v>
      </c>
      <c r="AD743" s="88">
        <v>0.19</v>
      </c>
      <c r="AE743" s="195">
        <f t="shared" si="188"/>
        <v>0</v>
      </c>
      <c r="AF743" s="211">
        <f t="shared" si="189"/>
        <v>0</v>
      </c>
      <c r="AG743" s="50"/>
      <c r="AH743" s="43"/>
      <c r="AI743" s="46"/>
      <c r="AJ743" s="43"/>
      <c r="AK743" s="43"/>
      <c r="AL743" s="46"/>
      <c r="AM743" s="47"/>
      <c r="AN743" s="76">
        <f t="shared" si="186"/>
        <v>0</v>
      </c>
      <c r="AO743" s="76">
        <f t="shared" si="190"/>
        <v>0</v>
      </c>
      <c r="AP743" s="214"/>
      <c r="AQ743" s="76">
        <f t="shared" si="187"/>
        <v>0</v>
      </c>
      <c r="AR743" s="91">
        <f t="shared" si="191"/>
        <v>0</v>
      </c>
      <c r="AS743" s="184">
        <f>IF(EA_Tabelle!$AI743="Ja",EA_Tabelle!$AM743,IF(EA_Tabelle!$Y743&lt;&gt;"",EA_Tabelle!$Y743,EA_Tabelle!$U743))</f>
        <v>0</v>
      </c>
      <c r="AT743" s="76">
        <f>IF(EA_Tabelle!$AI743="Ja",EA_Tabelle!$AN743,IF(EA_Tabelle!$AC743&lt;&gt;0,EA_Tabelle!$AC743,EA_Tabelle!$W743))</f>
        <v>0</v>
      </c>
      <c r="AU743" s="91">
        <f>IF(EA_Tabelle!$AI743="Ja",EA_Tabelle!$AO743,IF(EA_Tabelle!$AF743&lt;&gt;0,EA_Tabelle!$AF743,EA_Tabelle!$X743))</f>
        <v>0</v>
      </c>
    </row>
    <row r="744" spans="1:47" s="81" customFormat="1" ht="25" customHeight="1" x14ac:dyDescent="0.3">
      <c r="A744" s="89" t="str">
        <f t="shared" si="177"/>
        <v>0_724</v>
      </c>
      <c r="B744" s="78">
        <f t="shared" si="178"/>
        <v>0</v>
      </c>
      <c r="C744" s="78">
        <f>IF(EA_Tabelle!$B598="","",COUNTIF($B$20:B743,EA_Tabelle!$B598)+1)</f>
        <v>724</v>
      </c>
      <c r="D744" s="77">
        <f t="shared" si="179"/>
        <v>0</v>
      </c>
      <c r="E744" s="77" t="e">
        <f>INDEX(Lieferanten[L_ID],MATCH(EA_Tabelle!$M744,Lieferanten[Lieferantenbezeichnung],0))</f>
        <v>#N/A</v>
      </c>
      <c r="F744" s="79">
        <f t="shared" si="180"/>
        <v>0</v>
      </c>
      <c r="G744" s="79" t="str">
        <f>IF(EA_Tabelle!$L744="","",(INDEX(BT[Ressort],MATCH(EA_Tabelle!$L744,BT[Bedarfsträger],0))))</f>
        <v/>
      </c>
      <c r="H744" s="80" t="str">
        <f>IF(EA_Tabelle!$L744="","",(INDEX(BT[BT_ID],MATCH(EA_Tabelle!$L744,BT[Bedarfsträger],0))))</f>
        <v/>
      </c>
      <c r="I744" s="82">
        <f t="shared" si="181"/>
        <v>0</v>
      </c>
      <c r="J744" s="82">
        <f t="shared" si="182"/>
        <v>0</v>
      </c>
      <c r="K744" s="83">
        <f t="shared" si="183"/>
        <v>0</v>
      </c>
      <c r="L744" s="44"/>
      <c r="M744" s="46"/>
      <c r="N744" s="208"/>
      <c r="O744" s="44"/>
      <c r="P744" s="43"/>
      <c r="Q744" s="206"/>
      <c r="R744" s="44"/>
      <c r="S744" s="90"/>
      <c r="T744" s="46"/>
      <c r="U744" s="210"/>
      <c r="V744" s="43"/>
      <c r="W744" s="186">
        <f>IFERROR(U744*INDEX(Preisstufen[Netto],MATCH(EA_Tabelle!T744,Preisstufen[Preisstufe],0)),0)</f>
        <v>0</v>
      </c>
      <c r="X744" s="186">
        <f t="shared" si="176"/>
        <v>0</v>
      </c>
      <c r="Y744" s="47"/>
      <c r="Z744" s="211"/>
      <c r="AA744" s="212"/>
      <c r="AB744" s="193">
        <f t="shared" si="184"/>
        <v>0</v>
      </c>
      <c r="AC744" s="211">
        <f t="shared" si="185"/>
        <v>0</v>
      </c>
      <c r="AD744" s="88">
        <v>0.19</v>
      </c>
      <c r="AE744" s="195">
        <f t="shared" si="188"/>
        <v>0</v>
      </c>
      <c r="AF744" s="211">
        <f t="shared" si="189"/>
        <v>0</v>
      </c>
      <c r="AG744" s="50"/>
      <c r="AH744" s="43"/>
      <c r="AI744" s="46"/>
      <c r="AJ744" s="43"/>
      <c r="AK744" s="43"/>
      <c r="AL744" s="46"/>
      <c r="AM744" s="47"/>
      <c r="AN744" s="76">
        <f t="shared" si="186"/>
        <v>0</v>
      </c>
      <c r="AO744" s="76">
        <f t="shared" si="190"/>
        <v>0</v>
      </c>
      <c r="AP744" s="214"/>
      <c r="AQ744" s="76">
        <f t="shared" si="187"/>
        <v>0</v>
      </c>
      <c r="AR744" s="91">
        <f t="shared" si="191"/>
        <v>0</v>
      </c>
      <c r="AS744" s="184">
        <f>IF(EA_Tabelle!$AI744="Ja",EA_Tabelle!$AM744,IF(EA_Tabelle!$Y744&lt;&gt;"",EA_Tabelle!$Y744,EA_Tabelle!$U744))</f>
        <v>0</v>
      </c>
      <c r="AT744" s="76">
        <f>IF(EA_Tabelle!$AI744="Ja",EA_Tabelle!$AN744,IF(EA_Tabelle!$AC744&lt;&gt;0,EA_Tabelle!$AC744,EA_Tabelle!$W744))</f>
        <v>0</v>
      </c>
      <c r="AU744" s="91">
        <f>IF(EA_Tabelle!$AI744="Ja",EA_Tabelle!$AO744,IF(EA_Tabelle!$AF744&lt;&gt;0,EA_Tabelle!$AF744,EA_Tabelle!$X744))</f>
        <v>0</v>
      </c>
    </row>
    <row r="745" spans="1:47" s="81" customFormat="1" ht="25" customHeight="1" x14ac:dyDescent="0.3">
      <c r="A745" s="89" t="str">
        <f t="shared" si="177"/>
        <v>0_725</v>
      </c>
      <c r="B745" s="78">
        <f t="shared" si="178"/>
        <v>0</v>
      </c>
      <c r="C745" s="78">
        <f>IF(EA_Tabelle!$B548="","",COUNTIF($B$20:B744,EA_Tabelle!$B548)+1)</f>
        <v>725</v>
      </c>
      <c r="D745" s="77">
        <f t="shared" si="179"/>
        <v>0</v>
      </c>
      <c r="E745" s="77" t="e">
        <f>INDEX(Lieferanten[L_ID],MATCH(EA_Tabelle!$M745,Lieferanten[Lieferantenbezeichnung],0))</f>
        <v>#N/A</v>
      </c>
      <c r="F745" s="79">
        <f t="shared" si="180"/>
        <v>0</v>
      </c>
      <c r="G745" s="79" t="str">
        <f>IF(EA_Tabelle!$L745="","",(INDEX(BT[Ressort],MATCH(EA_Tabelle!$L745,BT[Bedarfsträger],0))))</f>
        <v/>
      </c>
      <c r="H745" s="80" t="str">
        <f>IF(EA_Tabelle!$L745="","",(INDEX(BT[BT_ID],MATCH(EA_Tabelle!$L745,BT[Bedarfsträger],0))))</f>
        <v/>
      </c>
      <c r="I745" s="82">
        <f t="shared" si="181"/>
        <v>0</v>
      </c>
      <c r="J745" s="82">
        <f t="shared" si="182"/>
        <v>0</v>
      </c>
      <c r="K745" s="83">
        <f t="shared" si="183"/>
        <v>0</v>
      </c>
      <c r="L745" s="44"/>
      <c r="M745" s="46"/>
      <c r="N745" s="208"/>
      <c r="O745" s="44"/>
      <c r="P745" s="43"/>
      <c r="Q745" s="206"/>
      <c r="R745" s="44"/>
      <c r="S745" s="90"/>
      <c r="T745" s="46"/>
      <c r="U745" s="210"/>
      <c r="V745" s="43"/>
      <c r="W745" s="186">
        <f>IFERROR(U745*INDEX(Preisstufen[Netto],MATCH(EA_Tabelle!T745,Preisstufen[Preisstufe],0)),0)</f>
        <v>0</v>
      </c>
      <c r="X745" s="186">
        <f t="shared" si="176"/>
        <v>0</v>
      </c>
      <c r="Y745" s="47"/>
      <c r="Z745" s="211"/>
      <c r="AA745" s="212"/>
      <c r="AB745" s="193">
        <f t="shared" si="184"/>
        <v>0</v>
      </c>
      <c r="AC745" s="211">
        <f t="shared" si="185"/>
        <v>0</v>
      </c>
      <c r="AD745" s="88">
        <v>0.19</v>
      </c>
      <c r="AE745" s="195">
        <f t="shared" si="188"/>
        <v>0</v>
      </c>
      <c r="AF745" s="211">
        <f t="shared" si="189"/>
        <v>0</v>
      </c>
      <c r="AG745" s="50"/>
      <c r="AH745" s="43"/>
      <c r="AI745" s="46"/>
      <c r="AJ745" s="43"/>
      <c r="AK745" s="43"/>
      <c r="AL745" s="46"/>
      <c r="AM745" s="47"/>
      <c r="AN745" s="76">
        <f t="shared" si="186"/>
        <v>0</v>
      </c>
      <c r="AO745" s="76">
        <f t="shared" si="190"/>
        <v>0</v>
      </c>
      <c r="AP745" s="214"/>
      <c r="AQ745" s="76">
        <f t="shared" si="187"/>
        <v>0</v>
      </c>
      <c r="AR745" s="91">
        <f t="shared" si="191"/>
        <v>0</v>
      </c>
      <c r="AS745" s="184">
        <f>IF(EA_Tabelle!$AI745="Ja",EA_Tabelle!$AM745,IF(EA_Tabelle!$Y745&lt;&gt;"",EA_Tabelle!$Y745,EA_Tabelle!$U745))</f>
        <v>0</v>
      </c>
      <c r="AT745" s="76">
        <f>IF(EA_Tabelle!$AI745="Ja",EA_Tabelle!$AN745,IF(EA_Tabelle!$AC745&lt;&gt;0,EA_Tabelle!$AC745,EA_Tabelle!$W745))</f>
        <v>0</v>
      </c>
      <c r="AU745" s="91">
        <f>IF(EA_Tabelle!$AI745="Ja",EA_Tabelle!$AO745,IF(EA_Tabelle!$AF745&lt;&gt;0,EA_Tabelle!$AF745,EA_Tabelle!$X745))</f>
        <v>0</v>
      </c>
    </row>
    <row r="746" spans="1:47" s="81" customFormat="1" ht="25" customHeight="1" x14ac:dyDescent="0.3">
      <c r="A746" s="89" t="str">
        <f t="shared" si="177"/>
        <v>0_726</v>
      </c>
      <c r="B746" s="78">
        <f t="shared" si="178"/>
        <v>0</v>
      </c>
      <c r="C746" s="78">
        <f>IF(EA_Tabelle!$B421="","",COUNTIF($B$20:B745,EA_Tabelle!$B421)+1)</f>
        <v>726</v>
      </c>
      <c r="D746" s="77">
        <f t="shared" si="179"/>
        <v>0</v>
      </c>
      <c r="E746" s="77" t="e">
        <f>INDEX(Lieferanten[L_ID],MATCH(EA_Tabelle!$M746,Lieferanten[Lieferantenbezeichnung],0))</f>
        <v>#N/A</v>
      </c>
      <c r="F746" s="79">
        <f t="shared" si="180"/>
        <v>0</v>
      </c>
      <c r="G746" s="79" t="str">
        <f>IF(EA_Tabelle!$L746="","",(INDEX(BT[Ressort],MATCH(EA_Tabelle!$L746,BT[Bedarfsträger],0))))</f>
        <v/>
      </c>
      <c r="H746" s="80" t="str">
        <f>IF(EA_Tabelle!$L746="","",(INDEX(BT[BT_ID],MATCH(EA_Tabelle!$L746,BT[Bedarfsträger],0))))</f>
        <v/>
      </c>
      <c r="I746" s="82">
        <f t="shared" si="181"/>
        <v>0</v>
      </c>
      <c r="J746" s="82">
        <f t="shared" si="182"/>
        <v>0</v>
      </c>
      <c r="K746" s="83">
        <f t="shared" si="183"/>
        <v>0</v>
      </c>
      <c r="L746" s="44"/>
      <c r="M746" s="46"/>
      <c r="N746" s="208"/>
      <c r="O746" s="44"/>
      <c r="P746" s="43"/>
      <c r="Q746" s="206"/>
      <c r="R746" s="44"/>
      <c r="S746" s="90"/>
      <c r="T746" s="46"/>
      <c r="U746" s="210"/>
      <c r="V746" s="43"/>
      <c r="W746" s="186">
        <f>IFERROR(U746*INDEX(Preisstufen[Netto],MATCH(EA_Tabelle!T746,Preisstufen[Preisstufe],0)),0)</f>
        <v>0</v>
      </c>
      <c r="X746" s="186">
        <f t="shared" si="176"/>
        <v>0</v>
      </c>
      <c r="Y746" s="47"/>
      <c r="Z746" s="211"/>
      <c r="AA746" s="212"/>
      <c r="AB746" s="193">
        <f t="shared" si="184"/>
        <v>0</v>
      </c>
      <c r="AC746" s="211">
        <f t="shared" si="185"/>
        <v>0</v>
      </c>
      <c r="AD746" s="88">
        <v>0.19</v>
      </c>
      <c r="AE746" s="195">
        <f t="shared" si="188"/>
        <v>0</v>
      </c>
      <c r="AF746" s="211">
        <f t="shared" si="189"/>
        <v>0</v>
      </c>
      <c r="AG746" s="50"/>
      <c r="AH746" s="43"/>
      <c r="AI746" s="46"/>
      <c r="AJ746" s="43"/>
      <c r="AK746" s="43"/>
      <c r="AL746" s="46"/>
      <c r="AM746" s="47"/>
      <c r="AN746" s="76">
        <f t="shared" si="186"/>
        <v>0</v>
      </c>
      <c r="AO746" s="76">
        <f t="shared" si="190"/>
        <v>0</v>
      </c>
      <c r="AP746" s="214"/>
      <c r="AQ746" s="76">
        <f t="shared" si="187"/>
        <v>0</v>
      </c>
      <c r="AR746" s="91">
        <f t="shared" si="191"/>
        <v>0</v>
      </c>
      <c r="AS746" s="184">
        <f>IF(EA_Tabelle!$AI746="Ja",EA_Tabelle!$AM746,IF(EA_Tabelle!$Y746&lt;&gt;"",EA_Tabelle!$Y746,EA_Tabelle!$U746))</f>
        <v>0</v>
      </c>
      <c r="AT746" s="76">
        <f>IF(EA_Tabelle!$AI746="Ja",EA_Tabelle!$AN746,IF(EA_Tabelle!$AC746&lt;&gt;0,EA_Tabelle!$AC746,EA_Tabelle!$W746))</f>
        <v>0</v>
      </c>
      <c r="AU746" s="91">
        <f>IF(EA_Tabelle!$AI746="Ja",EA_Tabelle!$AO746,IF(EA_Tabelle!$AF746&lt;&gt;0,EA_Tabelle!$AF746,EA_Tabelle!$X746))</f>
        <v>0</v>
      </c>
    </row>
    <row r="747" spans="1:47" ht="25" customHeight="1" x14ac:dyDescent="0.3">
      <c r="A747" s="89" t="str">
        <f t="shared" ref="A747:A810" si="192">IF(B747="","",B747&amp;"_"&amp;C747)</f>
        <v>0_727</v>
      </c>
      <c r="B747" s="78">
        <f t="shared" si="178"/>
        <v>0</v>
      </c>
      <c r="C747" s="78">
        <f>IF(EA_Tabelle!$B422="","",COUNTIF($B$20:B746,EA_Tabelle!$B422)+1)</f>
        <v>727</v>
      </c>
      <c r="D747" s="77">
        <f t="shared" ref="D747:D810" si="193">$S$6</f>
        <v>0</v>
      </c>
      <c r="E747" s="77" t="e">
        <f>INDEX(Lieferanten[L_ID],MATCH(EA_Tabelle!$M747,Lieferanten[Lieferantenbezeichnung],0))</f>
        <v>#N/A</v>
      </c>
      <c r="F747" s="79">
        <f t="shared" si="180"/>
        <v>0</v>
      </c>
      <c r="G747" s="79" t="str">
        <f>IF(EA_Tabelle!$L747="","",(INDEX(BT[Ressort],MATCH(EA_Tabelle!$L747,BT[Bedarfsträger],0))))</f>
        <v/>
      </c>
      <c r="H747" s="80" t="str">
        <f>IF(EA_Tabelle!$L747="","",(INDEX(BT[BT_ID],MATCH(EA_Tabelle!$L747,BT[Bedarfsträger],0))))</f>
        <v/>
      </c>
      <c r="I747" s="82">
        <f t="shared" si="181"/>
        <v>0</v>
      </c>
      <c r="J747" s="82">
        <f t="shared" si="182"/>
        <v>0</v>
      </c>
      <c r="K747" s="83">
        <f t="shared" si="183"/>
        <v>0</v>
      </c>
      <c r="L747" s="44"/>
      <c r="M747" s="46"/>
      <c r="N747" s="208"/>
      <c r="O747" s="44"/>
      <c r="P747" s="43"/>
      <c r="Q747" s="206"/>
      <c r="R747" s="44"/>
      <c r="S747" s="90"/>
      <c r="T747" s="46"/>
      <c r="U747" s="210"/>
      <c r="V747" s="43"/>
      <c r="W747" s="186">
        <f>IFERROR(U747*INDEX(Preisstufen[Netto],MATCH(EA_Tabelle!T747,Preisstufen[Preisstufe],0)),0)</f>
        <v>0</v>
      </c>
      <c r="X747" s="186">
        <f t="shared" si="176"/>
        <v>0</v>
      </c>
      <c r="Y747" s="47"/>
      <c r="Z747" s="211"/>
      <c r="AA747" s="212"/>
      <c r="AB747" s="193">
        <f t="shared" si="184"/>
        <v>0</v>
      </c>
      <c r="AC747" s="211">
        <f t="shared" si="185"/>
        <v>0</v>
      </c>
      <c r="AD747" s="88">
        <v>0.19</v>
      </c>
      <c r="AE747" s="195">
        <f t="shared" si="188"/>
        <v>0</v>
      </c>
      <c r="AF747" s="211">
        <f t="shared" si="189"/>
        <v>0</v>
      </c>
      <c r="AG747" s="50"/>
      <c r="AH747" s="43"/>
      <c r="AI747" s="46"/>
      <c r="AJ747" s="43"/>
      <c r="AK747" s="43"/>
      <c r="AL747" s="46"/>
      <c r="AM747" s="47"/>
      <c r="AN747" s="76">
        <f t="shared" si="186"/>
        <v>0</v>
      </c>
      <c r="AO747" s="76">
        <f t="shared" si="190"/>
        <v>0</v>
      </c>
      <c r="AP747" s="214"/>
      <c r="AQ747" s="76">
        <f t="shared" si="187"/>
        <v>0</v>
      </c>
      <c r="AR747" s="91">
        <f t="shared" si="191"/>
        <v>0</v>
      </c>
      <c r="AS747" s="184">
        <f>IF(EA_Tabelle!$AI747="Ja",EA_Tabelle!$AM747,IF(EA_Tabelle!$Y747&lt;&gt;"",EA_Tabelle!$Y747,EA_Tabelle!$U747))</f>
        <v>0</v>
      </c>
      <c r="AT747" s="76">
        <f>IF(EA_Tabelle!$AI747="Ja",EA_Tabelle!$AN747,IF(EA_Tabelle!$AC747&lt;&gt;0,EA_Tabelle!$AC747,EA_Tabelle!$W747))</f>
        <v>0</v>
      </c>
      <c r="AU747" s="91">
        <f>IF(EA_Tabelle!$AI747="Ja",EA_Tabelle!$AO747,IF(EA_Tabelle!$AF747&lt;&gt;0,EA_Tabelle!$AF747,EA_Tabelle!$X747))</f>
        <v>0</v>
      </c>
    </row>
    <row r="748" spans="1:47" ht="25" customHeight="1" x14ac:dyDescent="0.3">
      <c r="A748" s="89" t="str">
        <f t="shared" si="192"/>
        <v>0_728</v>
      </c>
      <c r="B748" s="78">
        <f t="shared" si="178"/>
        <v>0</v>
      </c>
      <c r="C748" s="78">
        <f>IF(EA_Tabelle!$B423="","",COUNTIF($B$20:B747,EA_Tabelle!$B423)+1)</f>
        <v>728</v>
      </c>
      <c r="D748" s="77">
        <f t="shared" si="193"/>
        <v>0</v>
      </c>
      <c r="E748" s="77" t="e">
        <f>INDEX(Lieferanten[L_ID],MATCH(EA_Tabelle!$M748,Lieferanten[Lieferantenbezeichnung],0))</f>
        <v>#N/A</v>
      </c>
      <c r="F748" s="79">
        <f t="shared" si="180"/>
        <v>0</v>
      </c>
      <c r="G748" s="79" t="str">
        <f>IF(EA_Tabelle!$L748="","",(INDEX(BT[Ressort],MATCH(EA_Tabelle!$L748,BT[Bedarfsträger],0))))</f>
        <v/>
      </c>
      <c r="H748" s="80" t="str">
        <f>IF(EA_Tabelle!$L748="","",(INDEX(BT[BT_ID],MATCH(EA_Tabelle!$L748,BT[Bedarfsträger],0))))</f>
        <v/>
      </c>
      <c r="I748" s="82">
        <f t="shared" si="181"/>
        <v>0</v>
      </c>
      <c r="J748" s="82">
        <f t="shared" si="182"/>
        <v>0</v>
      </c>
      <c r="K748" s="83">
        <f t="shared" si="183"/>
        <v>0</v>
      </c>
      <c r="L748" s="44"/>
      <c r="M748" s="46"/>
      <c r="N748" s="208"/>
      <c r="O748" s="44"/>
      <c r="P748" s="43"/>
      <c r="Q748" s="206"/>
      <c r="R748" s="44"/>
      <c r="S748" s="90"/>
      <c r="T748" s="46"/>
      <c r="U748" s="210"/>
      <c r="V748" s="43"/>
      <c r="W748" s="186">
        <f>IFERROR(U748*INDEX(Preisstufen[Netto],MATCH(EA_Tabelle!T748,Preisstufen[Preisstufe],0)),0)</f>
        <v>0</v>
      </c>
      <c r="X748" s="186">
        <f t="shared" si="176"/>
        <v>0</v>
      </c>
      <c r="Y748" s="47"/>
      <c r="Z748" s="211"/>
      <c r="AA748" s="212"/>
      <c r="AB748" s="193">
        <f t="shared" si="184"/>
        <v>0</v>
      </c>
      <c r="AC748" s="211">
        <f t="shared" si="185"/>
        <v>0</v>
      </c>
      <c r="AD748" s="88">
        <v>0.19</v>
      </c>
      <c r="AE748" s="195">
        <f t="shared" si="188"/>
        <v>0</v>
      </c>
      <c r="AF748" s="211">
        <f t="shared" si="189"/>
        <v>0</v>
      </c>
      <c r="AG748" s="50"/>
      <c r="AH748" s="43"/>
      <c r="AI748" s="46"/>
      <c r="AJ748" s="43"/>
      <c r="AK748" s="43"/>
      <c r="AL748" s="46"/>
      <c r="AM748" s="47"/>
      <c r="AN748" s="76">
        <f t="shared" si="186"/>
        <v>0</v>
      </c>
      <c r="AO748" s="76">
        <f t="shared" si="190"/>
        <v>0</v>
      </c>
      <c r="AP748" s="214"/>
      <c r="AQ748" s="76">
        <f t="shared" si="187"/>
        <v>0</v>
      </c>
      <c r="AR748" s="91">
        <f t="shared" si="191"/>
        <v>0</v>
      </c>
      <c r="AS748" s="184">
        <f>IF(EA_Tabelle!$AI748="Ja",EA_Tabelle!$AM748,IF(EA_Tabelle!$Y748&lt;&gt;"",EA_Tabelle!$Y748,EA_Tabelle!$U748))</f>
        <v>0</v>
      </c>
      <c r="AT748" s="76">
        <f>IF(EA_Tabelle!$AI748="Ja",EA_Tabelle!$AN748,IF(EA_Tabelle!$AC748&lt;&gt;0,EA_Tabelle!$AC748,EA_Tabelle!$W748))</f>
        <v>0</v>
      </c>
      <c r="AU748" s="91">
        <f>IF(EA_Tabelle!$AI748="Ja",EA_Tabelle!$AO748,IF(EA_Tabelle!$AF748&lt;&gt;0,EA_Tabelle!$AF748,EA_Tabelle!$X748))</f>
        <v>0</v>
      </c>
    </row>
    <row r="749" spans="1:47" ht="25" customHeight="1" x14ac:dyDescent="0.3">
      <c r="A749" s="89" t="str">
        <f t="shared" si="192"/>
        <v>0_729</v>
      </c>
      <c r="B749" s="78">
        <f t="shared" si="178"/>
        <v>0</v>
      </c>
      <c r="C749" s="78">
        <f>IF(EA_Tabelle!$B424="","",COUNTIF($B$20:B748,EA_Tabelle!$B424)+1)</f>
        <v>729</v>
      </c>
      <c r="D749" s="77">
        <f t="shared" si="193"/>
        <v>0</v>
      </c>
      <c r="E749" s="77" t="e">
        <f>INDEX(Lieferanten[L_ID],MATCH(EA_Tabelle!$M749,Lieferanten[Lieferantenbezeichnung],0))</f>
        <v>#N/A</v>
      </c>
      <c r="F749" s="79">
        <f t="shared" si="180"/>
        <v>0</v>
      </c>
      <c r="G749" s="79" t="str">
        <f>IF(EA_Tabelle!$L749="","",(INDEX(BT[Ressort],MATCH(EA_Tabelle!$L749,BT[Bedarfsträger],0))))</f>
        <v/>
      </c>
      <c r="H749" s="80" t="str">
        <f>IF(EA_Tabelle!$L749="","",(INDEX(BT[BT_ID],MATCH(EA_Tabelle!$L749,BT[Bedarfsträger],0))))</f>
        <v/>
      </c>
      <c r="I749" s="82">
        <f t="shared" si="181"/>
        <v>0</v>
      </c>
      <c r="J749" s="82">
        <f t="shared" si="182"/>
        <v>0</v>
      </c>
      <c r="K749" s="83">
        <f t="shared" si="183"/>
        <v>0</v>
      </c>
      <c r="L749" s="44"/>
      <c r="M749" s="46"/>
      <c r="N749" s="208"/>
      <c r="O749" s="44"/>
      <c r="P749" s="43"/>
      <c r="Q749" s="206"/>
      <c r="R749" s="44"/>
      <c r="S749" s="90"/>
      <c r="T749" s="46"/>
      <c r="U749" s="210"/>
      <c r="V749" s="43"/>
      <c r="W749" s="186">
        <f>IFERROR(U749*INDEX(Preisstufen[Netto],MATCH(EA_Tabelle!T749,Preisstufen[Preisstufe],0)),0)</f>
        <v>0</v>
      </c>
      <c r="X749" s="186">
        <f t="shared" si="176"/>
        <v>0</v>
      </c>
      <c r="Y749" s="47"/>
      <c r="Z749" s="211"/>
      <c r="AA749" s="212"/>
      <c r="AB749" s="193">
        <f t="shared" si="184"/>
        <v>0</v>
      </c>
      <c r="AC749" s="211">
        <f t="shared" si="185"/>
        <v>0</v>
      </c>
      <c r="AD749" s="88">
        <v>0.19</v>
      </c>
      <c r="AE749" s="195">
        <f t="shared" si="188"/>
        <v>0</v>
      </c>
      <c r="AF749" s="211">
        <f t="shared" si="189"/>
        <v>0</v>
      </c>
      <c r="AG749" s="50"/>
      <c r="AH749" s="43"/>
      <c r="AI749" s="46"/>
      <c r="AJ749" s="43"/>
      <c r="AK749" s="43"/>
      <c r="AL749" s="46"/>
      <c r="AM749" s="47"/>
      <c r="AN749" s="76">
        <f t="shared" si="186"/>
        <v>0</v>
      </c>
      <c r="AO749" s="76">
        <f t="shared" si="190"/>
        <v>0</v>
      </c>
      <c r="AP749" s="214"/>
      <c r="AQ749" s="76">
        <f t="shared" si="187"/>
        <v>0</v>
      </c>
      <c r="AR749" s="91">
        <f t="shared" si="191"/>
        <v>0</v>
      </c>
      <c r="AS749" s="184">
        <f>IF(EA_Tabelle!$AI749="Ja",EA_Tabelle!$AM749,IF(EA_Tabelle!$Y749&lt;&gt;"",EA_Tabelle!$Y749,EA_Tabelle!$U749))</f>
        <v>0</v>
      </c>
      <c r="AT749" s="76">
        <f>IF(EA_Tabelle!$AI749="Ja",EA_Tabelle!$AN749,IF(EA_Tabelle!$AC749&lt;&gt;0,EA_Tabelle!$AC749,EA_Tabelle!$W749))</f>
        <v>0</v>
      </c>
      <c r="AU749" s="91">
        <f>IF(EA_Tabelle!$AI749="Ja",EA_Tabelle!$AO749,IF(EA_Tabelle!$AF749&lt;&gt;0,EA_Tabelle!$AF749,EA_Tabelle!$X749))</f>
        <v>0</v>
      </c>
    </row>
    <row r="750" spans="1:47" ht="25" customHeight="1" x14ac:dyDescent="0.3">
      <c r="A750" s="89" t="str">
        <f t="shared" si="192"/>
        <v>0_730</v>
      </c>
      <c r="B750" s="78">
        <f t="shared" si="178"/>
        <v>0</v>
      </c>
      <c r="C750" s="78">
        <f>IF(EA_Tabelle!$B425="","",COUNTIF($B$20:B749,EA_Tabelle!$B425)+1)</f>
        <v>730</v>
      </c>
      <c r="D750" s="77">
        <f t="shared" si="193"/>
        <v>0</v>
      </c>
      <c r="E750" s="77" t="e">
        <f>INDEX(Lieferanten[L_ID],MATCH(EA_Tabelle!$M750,Lieferanten[Lieferantenbezeichnung],0))</f>
        <v>#N/A</v>
      </c>
      <c r="F750" s="79">
        <f t="shared" si="180"/>
        <v>0</v>
      </c>
      <c r="G750" s="79" t="str">
        <f>IF(EA_Tabelle!$L750="","",(INDEX(BT[Ressort],MATCH(EA_Tabelle!$L750,BT[Bedarfsträger],0))))</f>
        <v/>
      </c>
      <c r="H750" s="80" t="str">
        <f>IF(EA_Tabelle!$L750="","",(INDEX(BT[BT_ID],MATCH(EA_Tabelle!$L750,BT[Bedarfsträger],0))))</f>
        <v/>
      </c>
      <c r="I750" s="82">
        <f t="shared" si="181"/>
        <v>0</v>
      </c>
      <c r="J750" s="82">
        <f t="shared" si="182"/>
        <v>0</v>
      </c>
      <c r="K750" s="83">
        <f t="shared" si="183"/>
        <v>0</v>
      </c>
      <c r="L750" s="44"/>
      <c r="M750" s="46"/>
      <c r="N750" s="208"/>
      <c r="O750" s="44"/>
      <c r="P750" s="43"/>
      <c r="Q750" s="206"/>
      <c r="R750" s="44"/>
      <c r="S750" s="90"/>
      <c r="T750" s="46"/>
      <c r="U750" s="210"/>
      <c r="V750" s="43"/>
      <c r="W750" s="186">
        <f>IFERROR(U750*INDEX(Preisstufen[Netto],MATCH(EA_Tabelle!T750,Preisstufen[Preisstufe],0)),0)</f>
        <v>0</v>
      </c>
      <c r="X750" s="186">
        <f t="shared" si="176"/>
        <v>0</v>
      </c>
      <c r="Y750" s="47"/>
      <c r="Z750" s="211"/>
      <c r="AA750" s="212"/>
      <c r="AB750" s="193">
        <f t="shared" si="184"/>
        <v>0</v>
      </c>
      <c r="AC750" s="211">
        <f t="shared" si="185"/>
        <v>0</v>
      </c>
      <c r="AD750" s="88">
        <v>0.19</v>
      </c>
      <c r="AE750" s="195">
        <f t="shared" si="188"/>
        <v>0</v>
      </c>
      <c r="AF750" s="211">
        <f t="shared" si="189"/>
        <v>0</v>
      </c>
      <c r="AG750" s="50"/>
      <c r="AH750" s="43"/>
      <c r="AI750" s="46"/>
      <c r="AJ750" s="43"/>
      <c r="AK750" s="43"/>
      <c r="AL750" s="46"/>
      <c r="AM750" s="47"/>
      <c r="AN750" s="76">
        <f t="shared" si="186"/>
        <v>0</v>
      </c>
      <c r="AO750" s="76">
        <f t="shared" si="190"/>
        <v>0</v>
      </c>
      <c r="AP750" s="214"/>
      <c r="AQ750" s="76">
        <f t="shared" si="187"/>
        <v>0</v>
      </c>
      <c r="AR750" s="91">
        <f t="shared" si="191"/>
        <v>0</v>
      </c>
      <c r="AS750" s="184">
        <f>IF(EA_Tabelle!$AI750="Ja",EA_Tabelle!$AM750,IF(EA_Tabelle!$Y750&lt;&gt;"",EA_Tabelle!$Y750,EA_Tabelle!$U750))</f>
        <v>0</v>
      </c>
      <c r="AT750" s="76">
        <f>IF(EA_Tabelle!$AI750="Ja",EA_Tabelle!$AN750,IF(EA_Tabelle!$AC750&lt;&gt;0,EA_Tabelle!$AC750,EA_Tabelle!$W750))</f>
        <v>0</v>
      </c>
      <c r="AU750" s="91">
        <f>IF(EA_Tabelle!$AI750="Ja",EA_Tabelle!$AO750,IF(EA_Tabelle!$AF750&lt;&gt;0,EA_Tabelle!$AF750,EA_Tabelle!$X750))</f>
        <v>0</v>
      </c>
    </row>
    <row r="751" spans="1:47" ht="25" customHeight="1" x14ac:dyDescent="0.3">
      <c r="A751" s="89" t="str">
        <f t="shared" si="192"/>
        <v>0_731</v>
      </c>
      <c r="B751" s="78">
        <f t="shared" si="178"/>
        <v>0</v>
      </c>
      <c r="C751" s="78">
        <f>IF(EA_Tabelle!$B426="","",COUNTIF($B$20:B750,EA_Tabelle!$B426)+1)</f>
        <v>731</v>
      </c>
      <c r="D751" s="77">
        <f t="shared" si="193"/>
        <v>0</v>
      </c>
      <c r="E751" s="77" t="e">
        <f>INDEX(Lieferanten[L_ID],MATCH(EA_Tabelle!$M751,Lieferanten[Lieferantenbezeichnung],0))</f>
        <v>#N/A</v>
      </c>
      <c r="F751" s="79">
        <f t="shared" si="180"/>
        <v>0</v>
      </c>
      <c r="G751" s="79" t="str">
        <f>IF(EA_Tabelle!$L751="","",(INDEX(BT[Ressort],MATCH(EA_Tabelle!$L751,BT[Bedarfsträger],0))))</f>
        <v/>
      </c>
      <c r="H751" s="80" t="str">
        <f>IF(EA_Tabelle!$L751="","",(INDEX(BT[BT_ID],MATCH(EA_Tabelle!$L751,BT[Bedarfsträger],0))))</f>
        <v/>
      </c>
      <c r="I751" s="82">
        <f t="shared" si="181"/>
        <v>0</v>
      </c>
      <c r="J751" s="82">
        <f t="shared" si="182"/>
        <v>0</v>
      </c>
      <c r="K751" s="83">
        <f t="shared" si="183"/>
        <v>0</v>
      </c>
      <c r="L751" s="44"/>
      <c r="M751" s="46"/>
      <c r="N751" s="208"/>
      <c r="O751" s="44"/>
      <c r="P751" s="43"/>
      <c r="Q751" s="206"/>
      <c r="R751" s="44"/>
      <c r="S751" s="90"/>
      <c r="T751" s="46"/>
      <c r="U751" s="210"/>
      <c r="V751" s="43"/>
      <c r="W751" s="186">
        <f>IFERROR(U751*INDEX(Preisstufen[Netto],MATCH(EA_Tabelle!T751,Preisstufen[Preisstufe],0)),0)</f>
        <v>0</v>
      </c>
      <c r="X751" s="186">
        <f t="shared" si="176"/>
        <v>0</v>
      </c>
      <c r="Y751" s="47"/>
      <c r="Z751" s="211"/>
      <c r="AA751" s="212"/>
      <c r="AB751" s="193">
        <f t="shared" si="184"/>
        <v>0</v>
      </c>
      <c r="AC751" s="211">
        <f t="shared" si="185"/>
        <v>0</v>
      </c>
      <c r="AD751" s="88">
        <v>0.19</v>
      </c>
      <c r="AE751" s="195">
        <f t="shared" si="188"/>
        <v>0</v>
      </c>
      <c r="AF751" s="211">
        <f t="shared" si="189"/>
        <v>0</v>
      </c>
      <c r="AG751" s="50"/>
      <c r="AH751" s="43"/>
      <c r="AI751" s="46"/>
      <c r="AJ751" s="43"/>
      <c r="AK751" s="43"/>
      <c r="AL751" s="46"/>
      <c r="AM751" s="47"/>
      <c r="AN751" s="76">
        <f t="shared" si="186"/>
        <v>0</v>
      </c>
      <c r="AO751" s="76">
        <f t="shared" si="190"/>
        <v>0</v>
      </c>
      <c r="AP751" s="214"/>
      <c r="AQ751" s="76">
        <f t="shared" si="187"/>
        <v>0</v>
      </c>
      <c r="AR751" s="91">
        <f t="shared" si="191"/>
        <v>0</v>
      </c>
      <c r="AS751" s="184">
        <f>IF(EA_Tabelle!$AI751="Ja",EA_Tabelle!$AM751,IF(EA_Tabelle!$Y751&lt;&gt;"",EA_Tabelle!$Y751,EA_Tabelle!$U751))</f>
        <v>0</v>
      </c>
      <c r="AT751" s="76">
        <f>IF(EA_Tabelle!$AI751="Ja",EA_Tabelle!$AN751,IF(EA_Tabelle!$AC751&lt;&gt;0,EA_Tabelle!$AC751,EA_Tabelle!$W751))</f>
        <v>0</v>
      </c>
      <c r="AU751" s="91">
        <f>IF(EA_Tabelle!$AI751="Ja",EA_Tabelle!$AO751,IF(EA_Tabelle!$AF751&lt;&gt;0,EA_Tabelle!$AF751,EA_Tabelle!$X751))</f>
        <v>0</v>
      </c>
    </row>
    <row r="752" spans="1:47" ht="25" customHeight="1" x14ac:dyDescent="0.3">
      <c r="A752" s="89" t="str">
        <f t="shared" si="192"/>
        <v>0_732</v>
      </c>
      <c r="B752" s="78">
        <f t="shared" si="178"/>
        <v>0</v>
      </c>
      <c r="C752" s="78">
        <f>IF(EA_Tabelle!$B427="","",COUNTIF($B$20:B751,EA_Tabelle!$B427)+1)</f>
        <v>732</v>
      </c>
      <c r="D752" s="77">
        <f t="shared" si="193"/>
        <v>0</v>
      </c>
      <c r="E752" s="77" t="e">
        <f>INDEX(Lieferanten[L_ID],MATCH(EA_Tabelle!$M752,Lieferanten[Lieferantenbezeichnung],0))</f>
        <v>#N/A</v>
      </c>
      <c r="F752" s="79">
        <f t="shared" si="180"/>
        <v>0</v>
      </c>
      <c r="G752" s="79" t="str">
        <f>IF(EA_Tabelle!$L752="","",(INDEX(BT[Ressort],MATCH(EA_Tabelle!$L752,BT[Bedarfsträger],0))))</f>
        <v/>
      </c>
      <c r="H752" s="80" t="str">
        <f>IF(EA_Tabelle!$L752="","",(INDEX(BT[BT_ID],MATCH(EA_Tabelle!$L752,BT[Bedarfsträger],0))))</f>
        <v/>
      </c>
      <c r="I752" s="82">
        <f t="shared" si="181"/>
        <v>0</v>
      </c>
      <c r="J752" s="82">
        <f t="shared" si="182"/>
        <v>0</v>
      </c>
      <c r="K752" s="83">
        <f t="shared" si="183"/>
        <v>0</v>
      </c>
      <c r="L752" s="44"/>
      <c r="M752" s="46"/>
      <c r="N752" s="208"/>
      <c r="O752" s="44"/>
      <c r="P752" s="43"/>
      <c r="Q752" s="206"/>
      <c r="R752" s="44"/>
      <c r="S752" s="90"/>
      <c r="T752" s="46"/>
      <c r="U752" s="210"/>
      <c r="V752" s="43"/>
      <c r="W752" s="186">
        <f>IFERROR(U752*INDEX(Preisstufen[Netto],MATCH(EA_Tabelle!T752,Preisstufen[Preisstufe],0)),0)</f>
        <v>0</v>
      </c>
      <c r="X752" s="186">
        <f t="shared" si="176"/>
        <v>0</v>
      </c>
      <c r="Y752" s="47"/>
      <c r="Z752" s="211"/>
      <c r="AA752" s="212"/>
      <c r="AB752" s="193">
        <f t="shared" si="184"/>
        <v>0</v>
      </c>
      <c r="AC752" s="211">
        <f t="shared" si="185"/>
        <v>0</v>
      </c>
      <c r="AD752" s="88">
        <v>0.19</v>
      </c>
      <c r="AE752" s="195">
        <f t="shared" si="188"/>
        <v>0</v>
      </c>
      <c r="AF752" s="211">
        <f t="shared" si="189"/>
        <v>0</v>
      </c>
      <c r="AG752" s="50"/>
      <c r="AH752" s="43"/>
      <c r="AI752" s="46"/>
      <c r="AJ752" s="43"/>
      <c r="AK752" s="43"/>
      <c r="AL752" s="46"/>
      <c r="AM752" s="47"/>
      <c r="AN752" s="76">
        <f t="shared" si="186"/>
        <v>0</v>
      </c>
      <c r="AO752" s="76">
        <f t="shared" si="190"/>
        <v>0</v>
      </c>
      <c r="AP752" s="214"/>
      <c r="AQ752" s="76">
        <f t="shared" si="187"/>
        <v>0</v>
      </c>
      <c r="AR752" s="91">
        <f t="shared" si="191"/>
        <v>0</v>
      </c>
      <c r="AS752" s="184">
        <f>IF(EA_Tabelle!$AI752="Ja",EA_Tabelle!$AM752,IF(EA_Tabelle!$Y752&lt;&gt;"",EA_Tabelle!$Y752,EA_Tabelle!$U752))</f>
        <v>0</v>
      </c>
      <c r="AT752" s="76">
        <f>IF(EA_Tabelle!$AI752="Ja",EA_Tabelle!$AN752,IF(EA_Tabelle!$AC752&lt;&gt;0,EA_Tabelle!$AC752,EA_Tabelle!$W752))</f>
        <v>0</v>
      </c>
      <c r="AU752" s="91">
        <f>IF(EA_Tabelle!$AI752="Ja",EA_Tabelle!$AO752,IF(EA_Tabelle!$AF752&lt;&gt;0,EA_Tabelle!$AF752,EA_Tabelle!$X752))</f>
        <v>0</v>
      </c>
    </row>
    <row r="753" spans="1:47" ht="25" customHeight="1" x14ac:dyDescent="0.3">
      <c r="A753" s="89" t="str">
        <f t="shared" si="192"/>
        <v>0_733</v>
      </c>
      <c r="B753" s="78">
        <f t="shared" si="178"/>
        <v>0</v>
      </c>
      <c r="C753" s="78">
        <f>IF(EA_Tabelle!$B428="","",COUNTIF($B$20:B752,EA_Tabelle!$B428)+1)</f>
        <v>733</v>
      </c>
      <c r="D753" s="77">
        <f t="shared" si="193"/>
        <v>0</v>
      </c>
      <c r="E753" s="77" t="e">
        <f>INDEX(Lieferanten[L_ID],MATCH(EA_Tabelle!$M753,Lieferanten[Lieferantenbezeichnung],0))</f>
        <v>#N/A</v>
      </c>
      <c r="F753" s="79">
        <f t="shared" si="180"/>
        <v>0</v>
      </c>
      <c r="G753" s="79" t="str">
        <f>IF(EA_Tabelle!$L753="","",(INDEX(BT[Ressort],MATCH(EA_Tabelle!$L753,BT[Bedarfsträger],0))))</f>
        <v/>
      </c>
      <c r="H753" s="80" t="str">
        <f>IF(EA_Tabelle!$L753="","",(INDEX(BT[BT_ID],MATCH(EA_Tabelle!$L753,BT[Bedarfsträger],0))))</f>
        <v/>
      </c>
      <c r="I753" s="82">
        <f t="shared" si="181"/>
        <v>0</v>
      </c>
      <c r="J753" s="82">
        <f t="shared" si="182"/>
        <v>0</v>
      </c>
      <c r="K753" s="83">
        <f t="shared" si="183"/>
        <v>0</v>
      </c>
      <c r="L753" s="44"/>
      <c r="M753" s="46"/>
      <c r="N753" s="208"/>
      <c r="O753" s="44"/>
      <c r="P753" s="43"/>
      <c r="Q753" s="206"/>
      <c r="R753" s="44"/>
      <c r="S753" s="90"/>
      <c r="T753" s="46"/>
      <c r="U753" s="210"/>
      <c r="V753" s="43"/>
      <c r="W753" s="186">
        <f>IFERROR(U753*INDEX(Preisstufen[Netto],MATCH(EA_Tabelle!T753,Preisstufen[Preisstufe],0)),0)</f>
        <v>0</v>
      </c>
      <c r="X753" s="186">
        <f t="shared" si="176"/>
        <v>0</v>
      </c>
      <c r="Y753" s="47"/>
      <c r="Z753" s="211"/>
      <c r="AA753" s="212"/>
      <c r="AB753" s="193">
        <f t="shared" si="184"/>
        <v>0</v>
      </c>
      <c r="AC753" s="211">
        <f t="shared" si="185"/>
        <v>0</v>
      </c>
      <c r="AD753" s="88">
        <v>0.19</v>
      </c>
      <c r="AE753" s="195">
        <f t="shared" si="188"/>
        <v>0</v>
      </c>
      <c r="AF753" s="211">
        <f t="shared" si="189"/>
        <v>0</v>
      </c>
      <c r="AG753" s="50"/>
      <c r="AH753" s="43"/>
      <c r="AI753" s="46"/>
      <c r="AJ753" s="43"/>
      <c r="AK753" s="43"/>
      <c r="AL753" s="46"/>
      <c r="AM753" s="47"/>
      <c r="AN753" s="76">
        <f t="shared" si="186"/>
        <v>0</v>
      </c>
      <c r="AO753" s="76">
        <f t="shared" si="190"/>
        <v>0</v>
      </c>
      <c r="AP753" s="214"/>
      <c r="AQ753" s="76">
        <f t="shared" si="187"/>
        <v>0</v>
      </c>
      <c r="AR753" s="91">
        <f t="shared" si="191"/>
        <v>0</v>
      </c>
      <c r="AS753" s="184">
        <f>IF(EA_Tabelle!$AI753="Ja",EA_Tabelle!$AM753,IF(EA_Tabelle!$Y753&lt;&gt;"",EA_Tabelle!$Y753,EA_Tabelle!$U753))</f>
        <v>0</v>
      </c>
      <c r="AT753" s="76">
        <f>IF(EA_Tabelle!$AI753="Ja",EA_Tabelle!$AN753,IF(EA_Tabelle!$AC753&lt;&gt;0,EA_Tabelle!$AC753,EA_Tabelle!$W753))</f>
        <v>0</v>
      </c>
      <c r="AU753" s="91">
        <f>IF(EA_Tabelle!$AI753="Ja",EA_Tabelle!$AO753,IF(EA_Tabelle!$AF753&lt;&gt;0,EA_Tabelle!$AF753,EA_Tabelle!$X753))</f>
        <v>0</v>
      </c>
    </row>
    <row r="754" spans="1:47" ht="25" customHeight="1" x14ac:dyDescent="0.3">
      <c r="A754" s="89" t="str">
        <f t="shared" si="192"/>
        <v>0_734</v>
      </c>
      <c r="B754" s="78">
        <f t="shared" si="178"/>
        <v>0</v>
      </c>
      <c r="C754" s="78">
        <f>IF(EA_Tabelle!$B429="","",COUNTIF($B$20:B753,EA_Tabelle!$B429)+1)</f>
        <v>734</v>
      </c>
      <c r="D754" s="77">
        <f t="shared" si="193"/>
        <v>0</v>
      </c>
      <c r="E754" s="77" t="e">
        <f>INDEX(Lieferanten[L_ID],MATCH(EA_Tabelle!$M754,Lieferanten[Lieferantenbezeichnung],0))</f>
        <v>#N/A</v>
      </c>
      <c r="F754" s="79">
        <f t="shared" si="180"/>
        <v>0</v>
      </c>
      <c r="G754" s="79" t="str">
        <f>IF(EA_Tabelle!$L754="","",(INDEX(BT[Ressort],MATCH(EA_Tabelle!$L754,BT[Bedarfsträger],0))))</f>
        <v/>
      </c>
      <c r="H754" s="80" t="str">
        <f>IF(EA_Tabelle!$L754="","",(INDEX(BT[BT_ID],MATCH(EA_Tabelle!$L754,BT[Bedarfsträger],0))))</f>
        <v/>
      </c>
      <c r="I754" s="82">
        <f t="shared" si="181"/>
        <v>0</v>
      </c>
      <c r="J754" s="82">
        <f t="shared" si="182"/>
        <v>0</v>
      </c>
      <c r="K754" s="83">
        <f t="shared" si="183"/>
        <v>0</v>
      </c>
      <c r="L754" s="44"/>
      <c r="M754" s="46"/>
      <c r="N754" s="208"/>
      <c r="O754" s="44"/>
      <c r="P754" s="43"/>
      <c r="Q754" s="206"/>
      <c r="R754" s="44"/>
      <c r="S754" s="90"/>
      <c r="T754" s="46"/>
      <c r="U754" s="210"/>
      <c r="V754" s="43"/>
      <c r="W754" s="186">
        <f>IFERROR(U754*INDEX(Preisstufen[Netto],MATCH(EA_Tabelle!T754,Preisstufen[Preisstufe],0)),0)</f>
        <v>0</v>
      </c>
      <c r="X754" s="186">
        <f t="shared" si="176"/>
        <v>0</v>
      </c>
      <c r="Y754" s="47"/>
      <c r="Z754" s="211"/>
      <c r="AA754" s="212"/>
      <c r="AB754" s="193">
        <f t="shared" si="184"/>
        <v>0</v>
      </c>
      <c r="AC754" s="211">
        <f t="shared" si="185"/>
        <v>0</v>
      </c>
      <c r="AD754" s="88">
        <v>0.19</v>
      </c>
      <c r="AE754" s="195">
        <f t="shared" si="188"/>
        <v>0</v>
      </c>
      <c r="AF754" s="211">
        <f t="shared" si="189"/>
        <v>0</v>
      </c>
      <c r="AG754" s="50"/>
      <c r="AH754" s="43"/>
      <c r="AI754" s="46"/>
      <c r="AJ754" s="43"/>
      <c r="AK754" s="43"/>
      <c r="AL754" s="46"/>
      <c r="AM754" s="47"/>
      <c r="AN754" s="76">
        <f t="shared" si="186"/>
        <v>0</v>
      </c>
      <c r="AO754" s="76">
        <f t="shared" si="190"/>
        <v>0</v>
      </c>
      <c r="AP754" s="214"/>
      <c r="AQ754" s="76">
        <f t="shared" si="187"/>
        <v>0</v>
      </c>
      <c r="AR754" s="91">
        <f t="shared" si="191"/>
        <v>0</v>
      </c>
      <c r="AS754" s="184">
        <f>IF(EA_Tabelle!$AI754="Ja",EA_Tabelle!$AM754,IF(EA_Tabelle!$Y754&lt;&gt;"",EA_Tabelle!$Y754,EA_Tabelle!$U754))</f>
        <v>0</v>
      </c>
      <c r="AT754" s="76">
        <f>IF(EA_Tabelle!$AI754="Ja",EA_Tabelle!$AN754,IF(EA_Tabelle!$AC754&lt;&gt;0,EA_Tabelle!$AC754,EA_Tabelle!$W754))</f>
        <v>0</v>
      </c>
      <c r="AU754" s="91">
        <f>IF(EA_Tabelle!$AI754="Ja",EA_Tabelle!$AO754,IF(EA_Tabelle!$AF754&lt;&gt;0,EA_Tabelle!$AF754,EA_Tabelle!$X754))</f>
        <v>0</v>
      </c>
    </row>
    <row r="755" spans="1:47" ht="25" customHeight="1" x14ac:dyDescent="0.3">
      <c r="A755" s="89" t="str">
        <f t="shared" si="192"/>
        <v>0_735</v>
      </c>
      <c r="B755" s="78">
        <f t="shared" si="178"/>
        <v>0</v>
      </c>
      <c r="C755" s="78">
        <f>IF(EA_Tabelle!$B430="","",COUNTIF($B$20:B754,EA_Tabelle!$B430)+1)</f>
        <v>735</v>
      </c>
      <c r="D755" s="77">
        <f t="shared" si="193"/>
        <v>0</v>
      </c>
      <c r="E755" s="77" t="e">
        <f>INDEX(Lieferanten[L_ID],MATCH(EA_Tabelle!$M755,Lieferanten[Lieferantenbezeichnung],0))</f>
        <v>#N/A</v>
      </c>
      <c r="F755" s="79">
        <f t="shared" si="180"/>
        <v>0</v>
      </c>
      <c r="G755" s="79" t="str">
        <f>IF(EA_Tabelle!$L755="","",(INDEX(BT[Ressort],MATCH(EA_Tabelle!$L755,BT[Bedarfsträger],0))))</f>
        <v/>
      </c>
      <c r="H755" s="80" t="str">
        <f>IF(EA_Tabelle!$L755="","",(INDEX(BT[BT_ID],MATCH(EA_Tabelle!$L755,BT[Bedarfsträger],0))))</f>
        <v/>
      </c>
      <c r="I755" s="82">
        <f t="shared" si="181"/>
        <v>0</v>
      </c>
      <c r="J755" s="82">
        <f t="shared" si="182"/>
        <v>0</v>
      </c>
      <c r="K755" s="83">
        <f t="shared" si="183"/>
        <v>0</v>
      </c>
      <c r="L755" s="44"/>
      <c r="M755" s="46"/>
      <c r="N755" s="208"/>
      <c r="O755" s="44"/>
      <c r="P755" s="43"/>
      <c r="Q755" s="206"/>
      <c r="R755" s="44"/>
      <c r="S755" s="90"/>
      <c r="T755" s="46"/>
      <c r="U755" s="210"/>
      <c r="V755" s="43"/>
      <c r="W755" s="186">
        <f>IFERROR(U755*INDEX(Preisstufen[Netto],MATCH(EA_Tabelle!T755,Preisstufen[Preisstufe],0)),0)</f>
        <v>0</v>
      </c>
      <c r="X755" s="186">
        <f t="shared" si="176"/>
        <v>0</v>
      </c>
      <c r="Y755" s="47"/>
      <c r="Z755" s="211"/>
      <c r="AA755" s="212"/>
      <c r="AB755" s="193">
        <f t="shared" si="184"/>
        <v>0</v>
      </c>
      <c r="AC755" s="211">
        <f t="shared" si="185"/>
        <v>0</v>
      </c>
      <c r="AD755" s="88">
        <v>0.19</v>
      </c>
      <c r="AE755" s="195">
        <f t="shared" si="188"/>
        <v>0</v>
      </c>
      <c r="AF755" s="211">
        <f t="shared" si="189"/>
        <v>0</v>
      </c>
      <c r="AG755" s="50"/>
      <c r="AH755" s="43"/>
      <c r="AI755" s="46"/>
      <c r="AJ755" s="43"/>
      <c r="AK755" s="43"/>
      <c r="AL755" s="46"/>
      <c r="AM755" s="47"/>
      <c r="AN755" s="76">
        <f t="shared" si="186"/>
        <v>0</v>
      </c>
      <c r="AO755" s="76">
        <f t="shared" si="190"/>
        <v>0</v>
      </c>
      <c r="AP755" s="214"/>
      <c r="AQ755" s="76">
        <f t="shared" si="187"/>
        <v>0</v>
      </c>
      <c r="AR755" s="91">
        <f t="shared" si="191"/>
        <v>0</v>
      </c>
      <c r="AS755" s="184">
        <f>IF(EA_Tabelle!$AI755="Ja",EA_Tabelle!$AM755,IF(EA_Tabelle!$Y755&lt;&gt;"",EA_Tabelle!$Y755,EA_Tabelle!$U755))</f>
        <v>0</v>
      </c>
      <c r="AT755" s="76">
        <f>IF(EA_Tabelle!$AI755="Ja",EA_Tabelle!$AN755,IF(EA_Tabelle!$AC755&lt;&gt;0,EA_Tabelle!$AC755,EA_Tabelle!$W755))</f>
        <v>0</v>
      </c>
      <c r="AU755" s="91">
        <f>IF(EA_Tabelle!$AI755="Ja",EA_Tabelle!$AO755,IF(EA_Tabelle!$AF755&lt;&gt;0,EA_Tabelle!$AF755,EA_Tabelle!$X755))</f>
        <v>0</v>
      </c>
    </row>
    <row r="756" spans="1:47" ht="25" customHeight="1" x14ac:dyDescent="0.3">
      <c r="A756" s="89" t="str">
        <f t="shared" si="192"/>
        <v>0_736</v>
      </c>
      <c r="B756" s="78">
        <f t="shared" si="178"/>
        <v>0</v>
      </c>
      <c r="C756" s="78">
        <f>IF(EA_Tabelle!$B431="","",COUNTIF($B$20:B755,EA_Tabelle!$B431)+1)</f>
        <v>736</v>
      </c>
      <c r="D756" s="77">
        <f t="shared" si="193"/>
        <v>0</v>
      </c>
      <c r="E756" s="77" t="e">
        <f>INDEX(Lieferanten[L_ID],MATCH(EA_Tabelle!$M756,Lieferanten[Lieferantenbezeichnung],0))</f>
        <v>#N/A</v>
      </c>
      <c r="F756" s="79">
        <f t="shared" si="180"/>
        <v>0</v>
      </c>
      <c r="G756" s="79" t="str">
        <f>IF(EA_Tabelle!$L756="","",(INDEX(BT[Ressort],MATCH(EA_Tabelle!$L756,BT[Bedarfsträger],0))))</f>
        <v/>
      </c>
      <c r="H756" s="80" t="str">
        <f>IF(EA_Tabelle!$L756="","",(INDEX(BT[BT_ID],MATCH(EA_Tabelle!$L756,BT[Bedarfsträger],0))))</f>
        <v/>
      </c>
      <c r="I756" s="82">
        <f t="shared" si="181"/>
        <v>0</v>
      </c>
      <c r="J756" s="82">
        <f t="shared" si="182"/>
        <v>0</v>
      </c>
      <c r="K756" s="83">
        <f t="shared" si="183"/>
        <v>0</v>
      </c>
      <c r="L756" s="44"/>
      <c r="M756" s="46"/>
      <c r="N756" s="208"/>
      <c r="O756" s="44"/>
      <c r="P756" s="43"/>
      <c r="Q756" s="206"/>
      <c r="R756" s="44"/>
      <c r="S756" s="90"/>
      <c r="T756" s="46"/>
      <c r="U756" s="210"/>
      <c r="V756" s="43"/>
      <c r="W756" s="186">
        <f>IFERROR(U756*INDEX(Preisstufen[Netto],MATCH(EA_Tabelle!T756,Preisstufen[Preisstufe],0)),0)</f>
        <v>0</v>
      </c>
      <c r="X756" s="186">
        <f t="shared" si="176"/>
        <v>0</v>
      </c>
      <c r="Y756" s="47"/>
      <c r="Z756" s="211"/>
      <c r="AA756" s="212"/>
      <c r="AB756" s="193">
        <f t="shared" si="184"/>
        <v>0</v>
      </c>
      <c r="AC756" s="211">
        <f t="shared" si="185"/>
        <v>0</v>
      </c>
      <c r="AD756" s="88">
        <v>0.19</v>
      </c>
      <c r="AE756" s="195">
        <f t="shared" si="188"/>
        <v>0</v>
      </c>
      <c r="AF756" s="211">
        <f t="shared" si="189"/>
        <v>0</v>
      </c>
      <c r="AG756" s="50"/>
      <c r="AH756" s="43"/>
      <c r="AI756" s="46"/>
      <c r="AJ756" s="43"/>
      <c r="AK756" s="43"/>
      <c r="AL756" s="46"/>
      <c r="AM756" s="47"/>
      <c r="AN756" s="76">
        <f t="shared" si="186"/>
        <v>0</v>
      </c>
      <c r="AO756" s="76">
        <f t="shared" si="190"/>
        <v>0</v>
      </c>
      <c r="AP756" s="214"/>
      <c r="AQ756" s="76">
        <f t="shared" si="187"/>
        <v>0</v>
      </c>
      <c r="AR756" s="91">
        <f t="shared" si="191"/>
        <v>0</v>
      </c>
      <c r="AS756" s="184">
        <f>IF(EA_Tabelle!$AI756="Ja",EA_Tabelle!$AM756,IF(EA_Tabelle!$Y756&lt;&gt;"",EA_Tabelle!$Y756,EA_Tabelle!$U756))</f>
        <v>0</v>
      </c>
      <c r="AT756" s="76">
        <f>IF(EA_Tabelle!$AI756="Ja",EA_Tabelle!$AN756,IF(EA_Tabelle!$AC756&lt;&gt;0,EA_Tabelle!$AC756,EA_Tabelle!$W756))</f>
        <v>0</v>
      </c>
      <c r="AU756" s="91">
        <f>IF(EA_Tabelle!$AI756="Ja",EA_Tabelle!$AO756,IF(EA_Tabelle!$AF756&lt;&gt;0,EA_Tabelle!$AF756,EA_Tabelle!$X756))</f>
        <v>0</v>
      </c>
    </row>
    <row r="757" spans="1:47" ht="25" customHeight="1" x14ac:dyDescent="0.3">
      <c r="A757" s="89" t="str">
        <f t="shared" si="192"/>
        <v>0_737</v>
      </c>
      <c r="B757" s="78">
        <f t="shared" si="178"/>
        <v>0</v>
      </c>
      <c r="C757" s="78">
        <f>IF(EA_Tabelle!$B432="","",COUNTIF($B$20:B756,EA_Tabelle!$B432)+1)</f>
        <v>737</v>
      </c>
      <c r="D757" s="77">
        <f t="shared" si="193"/>
        <v>0</v>
      </c>
      <c r="E757" s="77" t="e">
        <f>INDEX(Lieferanten[L_ID],MATCH(EA_Tabelle!$M757,Lieferanten[Lieferantenbezeichnung],0))</f>
        <v>#N/A</v>
      </c>
      <c r="F757" s="79">
        <f t="shared" si="180"/>
        <v>0</v>
      </c>
      <c r="G757" s="79" t="str">
        <f>IF(EA_Tabelle!$L757="","",(INDEX(BT[Ressort],MATCH(EA_Tabelle!$L757,BT[Bedarfsträger],0))))</f>
        <v/>
      </c>
      <c r="H757" s="80" t="str">
        <f>IF(EA_Tabelle!$L757="","",(INDEX(BT[BT_ID],MATCH(EA_Tabelle!$L757,BT[Bedarfsträger],0))))</f>
        <v/>
      </c>
      <c r="I757" s="82">
        <f t="shared" si="181"/>
        <v>0</v>
      </c>
      <c r="J757" s="82">
        <f t="shared" si="182"/>
        <v>0</v>
      </c>
      <c r="K757" s="83">
        <f t="shared" si="183"/>
        <v>0</v>
      </c>
      <c r="L757" s="44"/>
      <c r="M757" s="46"/>
      <c r="N757" s="208"/>
      <c r="O757" s="44"/>
      <c r="P757" s="43"/>
      <c r="Q757" s="206"/>
      <c r="R757" s="44"/>
      <c r="S757" s="90"/>
      <c r="T757" s="46"/>
      <c r="U757" s="210"/>
      <c r="V757" s="43"/>
      <c r="W757" s="186">
        <f>IFERROR(U757*INDEX(Preisstufen[Netto],MATCH(EA_Tabelle!T757,Preisstufen[Preisstufe],0)),0)</f>
        <v>0</v>
      </c>
      <c r="X757" s="186">
        <f t="shared" si="176"/>
        <v>0</v>
      </c>
      <c r="Y757" s="47"/>
      <c r="Z757" s="211"/>
      <c r="AA757" s="212"/>
      <c r="AB757" s="193">
        <f t="shared" si="184"/>
        <v>0</v>
      </c>
      <c r="AC757" s="211">
        <f t="shared" si="185"/>
        <v>0</v>
      </c>
      <c r="AD757" s="88">
        <v>0.19</v>
      </c>
      <c r="AE757" s="195">
        <f t="shared" si="188"/>
        <v>0</v>
      </c>
      <c r="AF757" s="211">
        <f t="shared" si="189"/>
        <v>0</v>
      </c>
      <c r="AG757" s="50"/>
      <c r="AH757" s="43"/>
      <c r="AI757" s="46"/>
      <c r="AJ757" s="43"/>
      <c r="AK757" s="43"/>
      <c r="AL757" s="46"/>
      <c r="AM757" s="47"/>
      <c r="AN757" s="76">
        <f t="shared" si="186"/>
        <v>0</v>
      </c>
      <c r="AO757" s="76">
        <f t="shared" si="190"/>
        <v>0</v>
      </c>
      <c r="AP757" s="214"/>
      <c r="AQ757" s="76">
        <f t="shared" si="187"/>
        <v>0</v>
      </c>
      <c r="AR757" s="91">
        <f t="shared" si="191"/>
        <v>0</v>
      </c>
      <c r="AS757" s="184">
        <f>IF(EA_Tabelle!$AI757="Ja",EA_Tabelle!$AM757,IF(EA_Tabelle!$Y757&lt;&gt;"",EA_Tabelle!$Y757,EA_Tabelle!$U757))</f>
        <v>0</v>
      </c>
      <c r="AT757" s="76">
        <f>IF(EA_Tabelle!$AI757="Ja",EA_Tabelle!$AN757,IF(EA_Tabelle!$AC757&lt;&gt;0,EA_Tabelle!$AC757,EA_Tabelle!$W757))</f>
        <v>0</v>
      </c>
      <c r="AU757" s="91">
        <f>IF(EA_Tabelle!$AI757="Ja",EA_Tabelle!$AO757,IF(EA_Tabelle!$AF757&lt;&gt;0,EA_Tabelle!$AF757,EA_Tabelle!$X757))</f>
        <v>0</v>
      </c>
    </row>
    <row r="758" spans="1:47" ht="25" customHeight="1" x14ac:dyDescent="0.3">
      <c r="A758" s="89" t="str">
        <f t="shared" si="192"/>
        <v>0_738</v>
      </c>
      <c r="B758" s="78">
        <f t="shared" si="178"/>
        <v>0</v>
      </c>
      <c r="C758" s="78">
        <f>IF(EA_Tabelle!$B433="","",COUNTIF($B$20:B757,EA_Tabelle!$B433)+1)</f>
        <v>738</v>
      </c>
      <c r="D758" s="77">
        <f t="shared" si="193"/>
        <v>0</v>
      </c>
      <c r="E758" s="77" t="e">
        <f>INDEX(Lieferanten[L_ID],MATCH(EA_Tabelle!$M758,Lieferanten[Lieferantenbezeichnung],0))</f>
        <v>#N/A</v>
      </c>
      <c r="F758" s="79">
        <f t="shared" si="180"/>
        <v>0</v>
      </c>
      <c r="G758" s="79" t="str">
        <f>IF(EA_Tabelle!$L758="","",(INDEX(BT[Ressort],MATCH(EA_Tabelle!$L758,BT[Bedarfsträger],0))))</f>
        <v/>
      </c>
      <c r="H758" s="80" t="str">
        <f>IF(EA_Tabelle!$L758="","",(INDEX(BT[BT_ID],MATCH(EA_Tabelle!$L758,BT[Bedarfsträger],0))))</f>
        <v/>
      </c>
      <c r="I758" s="82">
        <f t="shared" si="181"/>
        <v>0</v>
      </c>
      <c r="J758" s="82">
        <f t="shared" si="182"/>
        <v>0</v>
      </c>
      <c r="K758" s="83">
        <f t="shared" si="183"/>
        <v>0</v>
      </c>
      <c r="L758" s="44"/>
      <c r="M758" s="46"/>
      <c r="N758" s="208"/>
      <c r="O758" s="44"/>
      <c r="P758" s="43"/>
      <c r="Q758" s="206"/>
      <c r="R758" s="44"/>
      <c r="S758" s="90"/>
      <c r="T758" s="46"/>
      <c r="U758" s="210"/>
      <c r="V758" s="43"/>
      <c r="W758" s="186">
        <f>IFERROR(U758*INDEX(Preisstufen[Netto],MATCH(EA_Tabelle!T758,Preisstufen[Preisstufe],0)),0)</f>
        <v>0</v>
      </c>
      <c r="X758" s="186">
        <f t="shared" ref="X758:X821" si="194">W758*(1+AD758)</f>
        <v>0</v>
      </c>
      <c r="Y758" s="47"/>
      <c r="Z758" s="211"/>
      <c r="AA758" s="212"/>
      <c r="AB758" s="193">
        <f t="shared" si="184"/>
        <v>0</v>
      </c>
      <c r="AC758" s="211">
        <f t="shared" si="185"/>
        <v>0</v>
      </c>
      <c r="AD758" s="88">
        <v>0.19</v>
      </c>
      <c r="AE758" s="195">
        <f t="shared" si="188"/>
        <v>0</v>
      </c>
      <c r="AF758" s="211">
        <f t="shared" si="189"/>
        <v>0</v>
      </c>
      <c r="AG758" s="50"/>
      <c r="AH758" s="43"/>
      <c r="AI758" s="46"/>
      <c r="AJ758" s="43"/>
      <c r="AK758" s="43"/>
      <c r="AL758" s="46"/>
      <c r="AM758" s="47"/>
      <c r="AN758" s="76">
        <f t="shared" si="186"/>
        <v>0</v>
      </c>
      <c r="AO758" s="76">
        <f t="shared" si="190"/>
        <v>0</v>
      </c>
      <c r="AP758" s="214"/>
      <c r="AQ758" s="76">
        <f t="shared" si="187"/>
        <v>0</v>
      </c>
      <c r="AR758" s="91">
        <f t="shared" si="191"/>
        <v>0</v>
      </c>
      <c r="AS758" s="184">
        <f>IF(EA_Tabelle!$AI758="Ja",EA_Tabelle!$AM758,IF(EA_Tabelle!$Y758&lt;&gt;"",EA_Tabelle!$Y758,EA_Tabelle!$U758))</f>
        <v>0</v>
      </c>
      <c r="AT758" s="76">
        <f>IF(EA_Tabelle!$AI758="Ja",EA_Tabelle!$AN758,IF(EA_Tabelle!$AC758&lt;&gt;0,EA_Tabelle!$AC758,EA_Tabelle!$W758))</f>
        <v>0</v>
      </c>
      <c r="AU758" s="91">
        <f>IF(EA_Tabelle!$AI758="Ja",EA_Tabelle!$AO758,IF(EA_Tabelle!$AF758&lt;&gt;0,EA_Tabelle!$AF758,EA_Tabelle!$X758))</f>
        <v>0</v>
      </c>
    </row>
    <row r="759" spans="1:47" ht="25" customHeight="1" x14ac:dyDescent="0.3">
      <c r="A759" s="89" t="str">
        <f t="shared" si="192"/>
        <v>0_739</v>
      </c>
      <c r="B759" s="78">
        <f t="shared" si="178"/>
        <v>0</v>
      </c>
      <c r="C759" s="78">
        <f>IF(EA_Tabelle!$B434="","",COUNTIF($B$20:B758,EA_Tabelle!$B434)+1)</f>
        <v>739</v>
      </c>
      <c r="D759" s="77">
        <f t="shared" si="193"/>
        <v>0</v>
      </c>
      <c r="E759" s="77" t="e">
        <f>INDEX(Lieferanten[L_ID],MATCH(EA_Tabelle!$M759,Lieferanten[Lieferantenbezeichnung],0))</f>
        <v>#N/A</v>
      </c>
      <c r="F759" s="79">
        <f t="shared" si="180"/>
        <v>0</v>
      </c>
      <c r="G759" s="79" t="str">
        <f>IF(EA_Tabelle!$L759="","",(INDEX(BT[Ressort],MATCH(EA_Tabelle!$L759,BT[Bedarfsträger],0))))</f>
        <v/>
      </c>
      <c r="H759" s="80" t="str">
        <f>IF(EA_Tabelle!$L759="","",(INDEX(BT[BT_ID],MATCH(EA_Tabelle!$L759,BT[Bedarfsträger],0))))</f>
        <v/>
      </c>
      <c r="I759" s="82">
        <f t="shared" si="181"/>
        <v>0</v>
      </c>
      <c r="J759" s="82">
        <f t="shared" si="182"/>
        <v>0</v>
      </c>
      <c r="K759" s="83">
        <f t="shared" si="183"/>
        <v>0</v>
      </c>
      <c r="L759" s="44"/>
      <c r="M759" s="46"/>
      <c r="N759" s="208"/>
      <c r="O759" s="44"/>
      <c r="P759" s="43"/>
      <c r="Q759" s="206"/>
      <c r="R759" s="44"/>
      <c r="S759" s="90"/>
      <c r="T759" s="46"/>
      <c r="U759" s="210"/>
      <c r="V759" s="43"/>
      <c r="W759" s="186">
        <f>IFERROR(U759*INDEX(Preisstufen[Netto],MATCH(EA_Tabelle!T759,Preisstufen[Preisstufe],0)),0)</f>
        <v>0</v>
      </c>
      <c r="X759" s="186">
        <f t="shared" si="194"/>
        <v>0</v>
      </c>
      <c r="Y759" s="47"/>
      <c r="Z759" s="211"/>
      <c r="AA759" s="212"/>
      <c r="AB759" s="193">
        <f t="shared" si="184"/>
        <v>0</v>
      </c>
      <c r="AC759" s="211">
        <f t="shared" si="185"/>
        <v>0</v>
      </c>
      <c r="AD759" s="88">
        <v>0.19</v>
      </c>
      <c r="AE759" s="195">
        <f t="shared" si="188"/>
        <v>0</v>
      </c>
      <c r="AF759" s="211">
        <f t="shared" si="189"/>
        <v>0</v>
      </c>
      <c r="AG759" s="50"/>
      <c r="AH759" s="43"/>
      <c r="AI759" s="46"/>
      <c r="AJ759" s="43"/>
      <c r="AK759" s="43"/>
      <c r="AL759" s="46"/>
      <c r="AM759" s="47"/>
      <c r="AN759" s="76">
        <f t="shared" si="186"/>
        <v>0</v>
      </c>
      <c r="AO759" s="76">
        <f t="shared" si="190"/>
        <v>0</v>
      </c>
      <c r="AP759" s="214"/>
      <c r="AQ759" s="76">
        <f t="shared" si="187"/>
        <v>0</v>
      </c>
      <c r="AR759" s="91">
        <f t="shared" si="191"/>
        <v>0</v>
      </c>
      <c r="AS759" s="184">
        <f>IF(EA_Tabelle!$AI759="Ja",EA_Tabelle!$AM759,IF(EA_Tabelle!$Y759&lt;&gt;"",EA_Tabelle!$Y759,EA_Tabelle!$U759))</f>
        <v>0</v>
      </c>
      <c r="AT759" s="76">
        <f>IF(EA_Tabelle!$AI759="Ja",EA_Tabelle!$AN759,IF(EA_Tabelle!$AC759&lt;&gt;0,EA_Tabelle!$AC759,EA_Tabelle!$W759))</f>
        <v>0</v>
      </c>
      <c r="AU759" s="91">
        <f>IF(EA_Tabelle!$AI759="Ja",EA_Tabelle!$AO759,IF(EA_Tabelle!$AF759&lt;&gt;0,EA_Tabelle!$AF759,EA_Tabelle!$X759))</f>
        <v>0</v>
      </c>
    </row>
    <row r="760" spans="1:47" ht="25" customHeight="1" x14ac:dyDescent="0.3">
      <c r="A760" s="89" t="str">
        <f t="shared" si="192"/>
        <v>0_740</v>
      </c>
      <c r="B760" s="78">
        <f t="shared" si="178"/>
        <v>0</v>
      </c>
      <c r="C760" s="78">
        <f>IF(EA_Tabelle!$B435="","",COUNTIF($B$20:B759,EA_Tabelle!$B435)+1)</f>
        <v>740</v>
      </c>
      <c r="D760" s="77">
        <f t="shared" si="193"/>
        <v>0</v>
      </c>
      <c r="E760" s="77" t="e">
        <f>INDEX(Lieferanten[L_ID],MATCH(EA_Tabelle!$M760,Lieferanten[Lieferantenbezeichnung],0))</f>
        <v>#N/A</v>
      </c>
      <c r="F760" s="79">
        <f t="shared" si="180"/>
        <v>0</v>
      </c>
      <c r="G760" s="79" t="str">
        <f>IF(EA_Tabelle!$L760="","",(INDEX(BT[Ressort],MATCH(EA_Tabelle!$L760,BT[Bedarfsträger],0))))</f>
        <v/>
      </c>
      <c r="H760" s="80" t="str">
        <f>IF(EA_Tabelle!$L760="","",(INDEX(BT[BT_ID],MATCH(EA_Tabelle!$L760,BT[Bedarfsträger],0))))</f>
        <v/>
      </c>
      <c r="I760" s="82">
        <f t="shared" si="181"/>
        <v>0</v>
      </c>
      <c r="J760" s="82">
        <f t="shared" si="182"/>
        <v>0</v>
      </c>
      <c r="K760" s="83">
        <f t="shared" si="183"/>
        <v>0</v>
      </c>
      <c r="L760" s="44"/>
      <c r="M760" s="46"/>
      <c r="N760" s="208"/>
      <c r="O760" s="44"/>
      <c r="P760" s="43"/>
      <c r="Q760" s="206"/>
      <c r="R760" s="44"/>
      <c r="S760" s="90"/>
      <c r="T760" s="46"/>
      <c r="U760" s="210"/>
      <c r="V760" s="43"/>
      <c r="W760" s="186">
        <f>IFERROR(U760*INDEX(Preisstufen[Netto],MATCH(EA_Tabelle!T760,Preisstufen[Preisstufe],0)),0)</f>
        <v>0</v>
      </c>
      <c r="X760" s="186">
        <f t="shared" si="194"/>
        <v>0</v>
      </c>
      <c r="Y760" s="47"/>
      <c r="Z760" s="211"/>
      <c r="AA760" s="212"/>
      <c r="AB760" s="193">
        <f t="shared" si="184"/>
        <v>0</v>
      </c>
      <c r="AC760" s="211">
        <f t="shared" si="185"/>
        <v>0</v>
      </c>
      <c r="AD760" s="88">
        <v>0.19</v>
      </c>
      <c r="AE760" s="195">
        <f t="shared" si="188"/>
        <v>0</v>
      </c>
      <c r="AF760" s="211">
        <f t="shared" si="189"/>
        <v>0</v>
      </c>
      <c r="AG760" s="50"/>
      <c r="AH760" s="43"/>
      <c r="AI760" s="46"/>
      <c r="AJ760" s="43"/>
      <c r="AK760" s="43"/>
      <c r="AL760" s="46"/>
      <c r="AM760" s="47"/>
      <c r="AN760" s="76">
        <f t="shared" si="186"/>
        <v>0</v>
      </c>
      <c r="AO760" s="76">
        <f t="shared" si="190"/>
        <v>0</v>
      </c>
      <c r="AP760" s="214"/>
      <c r="AQ760" s="76">
        <f t="shared" si="187"/>
        <v>0</v>
      </c>
      <c r="AR760" s="91">
        <f t="shared" si="191"/>
        <v>0</v>
      </c>
      <c r="AS760" s="184">
        <f>IF(EA_Tabelle!$AI760="Ja",EA_Tabelle!$AM760,IF(EA_Tabelle!$Y760&lt;&gt;"",EA_Tabelle!$Y760,EA_Tabelle!$U760))</f>
        <v>0</v>
      </c>
      <c r="AT760" s="76">
        <f>IF(EA_Tabelle!$AI760="Ja",EA_Tabelle!$AN760,IF(EA_Tabelle!$AC760&lt;&gt;0,EA_Tabelle!$AC760,EA_Tabelle!$W760))</f>
        <v>0</v>
      </c>
      <c r="AU760" s="91">
        <f>IF(EA_Tabelle!$AI760="Ja",EA_Tabelle!$AO760,IF(EA_Tabelle!$AF760&lt;&gt;0,EA_Tabelle!$AF760,EA_Tabelle!$X760))</f>
        <v>0</v>
      </c>
    </row>
    <row r="761" spans="1:47" ht="25" customHeight="1" x14ac:dyDescent="0.3">
      <c r="A761" s="89" t="str">
        <f t="shared" si="192"/>
        <v>0_741</v>
      </c>
      <c r="B761" s="78">
        <f t="shared" si="178"/>
        <v>0</v>
      </c>
      <c r="C761" s="78">
        <f>IF(EA_Tabelle!$B436="","",COUNTIF($B$20:B760,EA_Tabelle!$B436)+1)</f>
        <v>741</v>
      </c>
      <c r="D761" s="77">
        <f t="shared" si="193"/>
        <v>0</v>
      </c>
      <c r="E761" s="77" t="e">
        <f>INDEX(Lieferanten[L_ID],MATCH(EA_Tabelle!$M761,Lieferanten[Lieferantenbezeichnung],0))</f>
        <v>#N/A</v>
      </c>
      <c r="F761" s="79">
        <f t="shared" si="180"/>
        <v>0</v>
      </c>
      <c r="G761" s="79" t="str">
        <f>IF(EA_Tabelle!$L761="","",(INDEX(BT[Ressort],MATCH(EA_Tabelle!$L761,BT[Bedarfsträger],0))))</f>
        <v/>
      </c>
      <c r="H761" s="80" t="str">
        <f>IF(EA_Tabelle!$L761="","",(INDEX(BT[BT_ID],MATCH(EA_Tabelle!$L761,BT[Bedarfsträger],0))))</f>
        <v/>
      </c>
      <c r="I761" s="82">
        <f t="shared" si="181"/>
        <v>0</v>
      </c>
      <c r="J761" s="82">
        <f t="shared" si="182"/>
        <v>0</v>
      </c>
      <c r="K761" s="83">
        <f t="shared" si="183"/>
        <v>0</v>
      </c>
      <c r="L761" s="44"/>
      <c r="M761" s="46"/>
      <c r="N761" s="208"/>
      <c r="O761" s="44"/>
      <c r="P761" s="43"/>
      <c r="Q761" s="206"/>
      <c r="R761" s="44"/>
      <c r="S761" s="90"/>
      <c r="T761" s="46"/>
      <c r="U761" s="210"/>
      <c r="V761" s="43"/>
      <c r="W761" s="186">
        <f>IFERROR(U761*INDEX(Preisstufen[Netto],MATCH(EA_Tabelle!T761,Preisstufen[Preisstufe],0)),0)</f>
        <v>0</v>
      </c>
      <c r="X761" s="186">
        <f t="shared" si="194"/>
        <v>0</v>
      </c>
      <c r="Y761" s="47"/>
      <c r="Z761" s="211"/>
      <c r="AA761" s="212"/>
      <c r="AB761" s="193">
        <f t="shared" si="184"/>
        <v>0</v>
      </c>
      <c r="AC761" s="211">
        <f t="shared" si="185"/>
        <v>0</v>
      </c>
      <c r="AD761" s="88">
        <v>0.19</v>
      </c>
      <c r="AE761" s="195">
        <f t="shared" si="188"/>
        <v>0</v>
      </c>
      <c r="AF761" s="211">
        <f t="shared" si="189"/>
        <v>0</v>
      </c>
      <c r="AG761" s="50"/>
      <c r="AH761" s="43"/>
      <c r="AI761" s="46"/>
      <c r="AJ761" s="43"/>
      <c r="AK761" s="43"/>
      <c r="AL761" s="46"/>
      <c r="AM761" s="47"/>
      <c r="AN761" s="76">
        <f t="shared" si="186"/>
        <v>0</v>
      </c>
      <c r="AO761" s="76">
        <f t="shared" si="190"/>
        <v>0</v>
      </c>
      <c r="AP761" s="214"/>
      <c r="AQ761" s="76">
        <f t="shared" si="187"/>
        <v>0</v>
      </c>
      <c r="AR761" s="91">
        <f t="shared" si="191"/>
        <v>0</v>
      </c>
      <c r="AS761" s="184">
        <f>IF(EA_Tabelle!$AI761="Ja",EA_Tabelle!$AM761,IF(EA_Tabelle!$Y761&lt;&gt;"",EA_Tabelle!$Y761,EA_Tabelle!$U761))</f>
        <v>0</v>
      </c>
      <c r="AT761" s="76">
        <f>IF(EA_Tabelle!$AI761="Ja",EA_Tabelle!$AN761,IF(EA_Tabelle!$AC761&lt;&gt;0,EA_Tabelle!$AC761,EA_Tabelle!$W761))</f>
        <v>0</v>
      </c>
      <c r="AU761" s="91">
        <f>IF(EA_Tabelle!$AI761="Ja",EA_Tabelle!$AO761,IF(EA_Tabelle!$AF761&lt;&gt;0,EA_Tabelle!$AF761,EA_Tabelle!$X761))</f>
        <v>0</v>
      </c>
    </row>
    <row r="762" spans="1:47" ht="25" customHeight="1" x14ac:dyDescent="0.3">
      <c r="A762" s="89" t="str">
        <f t="shared" si="192"/>
        <v>0_742</v>
      </c>
      <c r="B762" s="78">
        <f t="shared" si="178"/>
        <v>0</v>
      </c>
      <c r="C762" s="78">
        <f>IF(EA_Tabelle!$B437="","",COUNTIF($B$20:B761,EA_Tabelle!$B437)+1)</f>
        <v>742</v>
      </c>
      <c r="D762" s="77">
        <f t="shared" si="193"/>
        <v>0</v>
      </c>
      <c r="E762" s="77" t="e">
        <f>INDEX(Lieferanten[L_ID],MATCH(EA_Tabelle!$M762,Lieferanten[Lieferantenbezeichnung],0))</f>
        <v>#N/A</v>
      </c>
      <c r="F762" s="79">
        <f t="shared" si="180"/>
        <v>0</v>
      </c>
      <c r="G762" s="79" t="str">
        <f>IF(EA_Tabelle!$L762="","",(INDEX(BT[Ressort],MATCH(EA_Tabelle!$L762,BT[Bedarfsträger],0))))</f>
        <v/>
      </c>
      <c r="H762" s="80" t="str">
        <f>IF(EA_Tabelle!$L762="","",(INDEX(BT[BT_ID],MATCH(EA_Tabelle!$L762,BT[Bedarfsträger],0))))</f>
        <v/>
      </c>
      <c r="I762" s="82">
        <f t="shared" si="181"/>
        <v>0</v>
      </c>
      <c r="J762" s="82">
        <f t="shared" si="182"/>
        <v>0</v>
      </c>
      <c r="K762" s="83">
        <f t="shared" si="183"/>
        <v>0</v>
      </c>
      <c r="L762" s="44"/>
      <c r="M762" s="46"/>
      <c r="N762" s="208"/>
      <c r="O762" s="44"/>
      <c r="P762" s="43"/>
      <c r="Q762" s="206"/>
      <c r="R762" s="44"/>
      <c r="S762" s="90"/>
      <c r="T762" s="46"/>
      <c r="U762" s="210"/>
      <c r="V762" s="43"/>
      <c r="W762" s="186">
        <f>IFERROR(U762*INDEX(Preisstufen[Netto],MATCH(EA_Tabelle!T762,Preisstufen[Preisstufe],0)),0)</f>
        <v>0</v>
      </c>
      <c r="X762" s="186">
        <f t="shared" si="194"/>
        <v>0</v>
      </c>
      <c r="Y762" s="47"/>
      <c r="Z762" s="211"/>
      <c r="AA762" s="212"/>
      <c r="AB762" s="193">
        <f t="shared" si="184"/>
        <v>0</v>
      </c>
      <c r="AC762" s="211">
        <f t="shared" si="185"/>
        <v>0</v>
      </c>
      <c r="AD762" s="88">
        <v>0.19</v>
      </c>
      <c r="AE762" s="195">
        <f t="shared" si="188"/>
        <v>0</v>
      </c>
      <c r="AF762" s="211">
        <f t="shared" si="189"/>
        <v>0</v>
      </c>
      <c r="AG762" s="50"/>
      <c r="AH762" s="43"/>
      <c r="AI762" s="46"/>
      <c r="AJ762" s="43"/>
      <c r="AK762" s="43"/>
      <c r="AL762" s="46"/>
      <c r="AM762" s="47"/>
      <c r="AN762" s="76">
        <f t="shared" si="186"/>
        <v>0</v>
      </c>
      <c r="AO762" s="76">
        <f t="shared" si="190"/>
        <v>0</v>
      </c>
      <c r="AP762" s="214"/>
      <c r="AQ762" s="76">
        <f t="shared" si="187"/>
        <v>0</v>
      </c>
      <c r="AR762" s="91">
        <f t="shared" si="191"/>
        <v>0</v>
      </c>
      <c r="AS762" s="184">
        <f>IF(EA_Tabelle!$AI762="Ja",EA_Tabelle!$AM762,IF(EA_Tabelle!$Y762&lt;&gt;"",EA_Tabelle!$Y762,EA_Tabelle!$U762))</f>
        <v>0</v>
      </c>
      <c r="AT762" s="76">
        <f>IF(EA_Tabelle!$AI762="Ja",EA_Tabelle!$AN762,IF(EA_Tabelle!$AC762&lt;&gt;0,EA_Tabelle!$AC762,EA_Tabelle!$W762))</f>
        <v>0</v>
      </c>
      <c r="AU762" s="91">
        <f>IF(EA_Tabelle!$AI762="Ja",EA_Tabelle!$AO762,IF(EA_Tabelle!$AF762&lt;&gt;0,EA_Tabelle!$AF762,EA_Tabelle!$X762))</f>
        <v>0</v>
      </c>
    </row>
    <row r="763" spans="1:47" ht="25" customHeight="1" x14ac:dyDescent="0.3">
      <c r="A763" s="89" t="str">
        <f t="shared" si="192"/>
        <v>0_743</v>
      </c>
      <c r="B763" s="78">
        <f t="shared" si="178"/>
        <v>0</v>
      </c>
      <c r="C763" s="78">
        <f>IF(EA_Tabelle!$B438="","",COUNTIF($B$20:B762,EA_Tabelle!$B438)+1)</f>
        <v>743</v>
      </c>
      <c r="D763" s="77">
        <f t="shared" si="193"/>
        <v>0</v>
      </c>
      <c r="E763" s="77" t="e">
        <f>INDEX(Lieferanten[L_ID],MATCH(EA_Tabelle!$M763,Lieferanten[Lieferantenbezeichnung],0))</f>
        <v>#N/A</v>
      </c>
      <c r="F763" s="79">
        <f t="shared" si="180"/>
        <v>0</v>
      </c>
      <c r="G763" s="79" t="str">
        <f>IF(EA_Tabelle!$L763="","",(INDEX(BT[Ressort],MATCH(EA_Tabelle!$L763,BT[Bedarfsträger],0))))</f>
        <v/>
      </c>
      <c r="H763" s="80" t="str">
        <f>IF(EA_Tabelle!$L763="","",(INDEX(BT[BT_ID],MATCH(EA_Tabelle!$L763,BT[Bedarfsträger],0))))</f>
        <v/>
      </c>
      <c r="I763" s="82">
        <f t="shared" si="181"/>
        <v>0</v>
      </c>
      <c r="J763" s="82">
        <f t="shared" si="182"/>
        <v>0</v>
      </c>
      <c r="K763" s="83">
        <f t="shared" si="183"/>
        <v>0</v>
      </c>
      <c r="L763" s="44"/>
      <c r="M763" s="46"/>
      <c r="N763" s="208"/>
      <c r="O763" s="44"/>
      <c r="P763" s="43"/>
      <c r="Q763" s="206"/>
      <c r="R763" s="44"/>
      <c r="S763" s="90"/>
      <c r="T763" s="46"/>
      <c r="U763" s="210"/>
      <c r="V763" s="43"/>
      <c r="W763" s="186">
        <f>IFERROR(U763*INDEX(Preisstufen[Netto],MATCH(EA_Tabelle!T763,Preisstufen[Preisstufe],0)),0)</f>
        <v>0</v>
      </c>
      <c r="X763" s="186">
        <f t="shared" si="194"/>
        <v>0</v>
      </c>
      <c r="Y763" s="47"/>
      <c r="Z763" s="211"/>
      <c r="AA763" s="212"/>
      <c r="AB763" s="193">
        <f t="shared" si="184"/>
        <v>0</v>
      </c>
      <c r="AC763" s="211">
        <f t="shared" si="185"/>
        <v>0</v>
      </c>
      <c r="AD763" s="88">
        <v>0.19</v>
      </c>
      <c r="AE763" s="195">
        <f t="shared" si="188"/>
        <v>0</v>
      </c>
      <c r="AF763" s="211">
        <f t="shared" si="189"/>
        <v>0</v>
      </c>
      <c r="AG763" s="50"/>
      <c r="AH763" s="43"/>
      <c r="AI763" s="46"/>
      <c r="AJ763" s="43"/>
      <c r="AK763" s="43"/>
      <c r="AL763" s="46"/>
      <c r="AM763" s="47"/>
      <c r="AN763" s="76">
        <f t="shared" si="186"/>
        <v>0</v>
      </c>
      <c r="AO763" s="76">
        <f t="shared" si="190"/>
        <v>0</v>
      </c>
      <c r="AP763" s="214"/>
      <c r="AQ763" s="76">
        <f t="shared" si="187"/>
        <v>0</v>
      </c>
      <c r="AR763" s="91">
        <f t="shared" si="191"/>
        <v>0</v>
      </c>
      <c r="AS763" s="184">
        <f>IF(EA_Tabelle!$AI763="Ja",EA_Tabelle!$AM763,IF(EA_Tabelle!$Y763&lt;&gt;"",EA_Tabelle!$Y763,EA_Tabelle!$U763))</f>
        <v>0</v>
      </c>
      <c r="AT763" s="76">
        <f>IF(EA_Tabelle!$AI763="Ja",EA_Tabelle!$AN763,IF(EA_Tabelle!$AC763&lt;&gt;0,EA_Tabelle!$AC763,EA_Tabelle!$W763))</f>
        <v>0</v>
      </c>
      <c r="AU763" s="91">
        <f>IF(EA_Tabelle!$AI763="Ja",EA_Tabelle!$AO763,IF(EA_Tabelle!$AF763&lt;&gt;0,EA_Tabelle!$AF763,EA_Tabelle!$X763))</f>
        <v>0</v>
      </c>
    </row>
    <row r="764" spans="1:47" ht="25" customHeight="1" x14ac:dyDescent="0.3">
      <c r="A764" s="89" t="str">
        <f t="shared" si="192"/>
        <v>0_744</v>
      </c>
      <c r="B764" s="78">
        <f t="shared" si="178"/>
        <v>0</v>
      </c>
      <c r="C764" s="78">
        <f>IF(EA_Tabelle!$B439="","",COUNTIF($B$20:B763,EA_Tabelle!$B439)+1)</f>
        <v>744</v>
      </c>
      <c r="D764" s="77">
        <f t="shared" si="193"/>
        <v>0</v>
      </c>
      <c r="E764" s="77" t="e">
        <f>INDEX(Lieferanten[L_ID],MATCH(EA_Tabelle!$M764,Lieferanten[Lieferantenbezeichnung],0))</f>
        <v>#N/A</v>
      </c>
      <c r="F764" s="79">
        <f t="shared" si="180"/>
        <v>0</v>
      </c>
      <c r="G764" s="79" t="str">
        <f>IF(EA_Tabelle!$L764="","",(INDEX(BT[Ressort],MATCH(EA_Tabelle!$L764,BT[Bedarfsträger],0))))</f>
        <v/>
      </c>
      <c r="H764" s="80" t="str">
        <f>IF(EA_Tabelle!$L764="","",(INDEX(BT[BT_ID],MATCH(EA_Tabelle!$L764,BT[Bedarfsträger],0))))</f>
        <v/>
      </c>
      <c r="I764" s="82">
        <f t="shared" si="181"/>
        <v>0</v>
      </c>
      <c r="J764" s="82">
        <f t="shared" si="182"/>
        <v>0</v>
      </c>
      <c r="K764" s="83">
        <f t="shared" si="183"/>
        <v>0</v>
      </c>
      <c r="L764" s="44"/>
      <c r="M764" s="46"/>
      <c r="N764" s="208"/>
      <c r="O764" s="44"/>
      <c r="P764" s="43"/>
      <c r="Q764" s="206"/>
      <c r="R764" s="44"/>
      <c r="S764" s="90"/>
      <c r="T764" s="46"/>
      <c r="U764" s="210"/>
      <c r="V764" s="43"/>
      <c r="W764" s="186">
        <f>IFERROR(U764*INDEX(Preisstufen[Netto],MATCH(EA_Tabelle!T764,Preisstufen[Preisstufe],0)),0)</f>
        <v>0</v>
      </c>
      <c r="X764" s="186">
        <f t="shared" si="194"/>
        <v>0</v>
      </c>
      <c r="Y764" s="47"/>
      <c r="Z764" s="211"/>
      <c r="AA764" s="212"/>
      <c r="AB764" s="193">
        <f t="shared" si="184"/>
        <v>0</v>
      </c>
      <c r="AC764" s="211">
        <f t="shared" si="185"/>
        <v>0</v>
      </c>
      <c r="AD764" s="88">
        <v>0.19</v>
      </c>
      <c r="AE764" s="195">
        <f t="shared" si="188"/>
        <v>0</v>
      </c>
      <c r="AF764" s="211">
        <f t="shared" si="189"/>
        <v>0</v>
      </c>
      <c r="AG764" s="50"/>
      <c r="AH764" s="43"/>
      <c r="AI764" s="46"/>
      <c r="AJ764" s="43"/>
      <c r="AK764" s="43"/>
      <c r="AL764" s="46"/>
      <c r="AM764" s="47"/>
      <c r="AN764" s="76">
        <f t="shared" si="186"/>
        <v>0</v>
      </c>
      <c r="AO764" s="76">
        <f t="shared" si="190"/>
        <v>0</v>
      </c>
      <c r="AP764" s="214"/>
      <c r="AQ764" s="76">
        <f t="shared" si="187"/>
        <v>0</v>
      </c>
      <c r="AR764" s="91">
        <f t="shared" si="191"/>
        <v>0</v>
      </c>
      <c r="AS764" s="184">
        <f>IF(EA_Tabelle!$AI764="Ja",EA_Tabelle!$AM764,IF(EA_Tabelle!$Y764&lt;&gt;"",EA_Tabelle!$Y764,EA_Tabelle!$U764))</f>
        <v>0</v>
      </c>
      <c r="AT764" s="76">
        <f>IF(EA_Tabelle!$AI764="Ja",EA_Tabelle!$AN764,IF(EA_Tabelle!$AC764&lt;&gt;0,EA_Tabelle!$AC764,EA_Tabelle!$W764))</f>
        <v>0</v>
      </c>
      <c r="AU764" s="91">
        <f>IF(EA_Tabelle!$AI764="Ja",EA_Tabelle!$AO764,IF(EA_Tabelle!$AF764&lt;&gt;0,EA_Tabelle!$AF764,EA_Tabelle!$X764))</f>
        <v>0</v>
      </c>
    </row>
    <row r="765" spans="1:47" ht="25" customHeight="1" x14ac:dyDescent="0.3">
      <c r="A765" s="89" t="str">
        <f t="shared" si="192"/>
        <v>0_745</v>
      </c>
      <c r="B765" s="78">
        <f t="shared" si="178"/>
        <v>0</v>
      </c>
      <c r="C765" s="78">
        <f>IF(EA_Tabelle!$B440="","",COUNTIF($B$20:B764,EA_Tabelle!$B440)+1)</f>
        <v>745</v>
      </c>
      <c r="D765" s="77">
        <f t="shared" si="193"/>
        <v>0</v>
      </c>
      <c r="E765" s="77" t="e">
        <f>INDEX(Lieferanten[L_ID],MATCH(EA_Tabelle!$M765,Lieferanten[Lieferantenbezeichnung],0))</f>
        <v>#N/A</v>
      </c>
      <c r="F765" s="79">
        <f t="shared" si="180"/>
        <v>0</v>
      </c>
      <c r="G765" s="79" t="str">
        <f>IF(EA_Tabelle!$L765="","",(INDEX(BT[Ressort],MATCH(EA_Tabelle!$L765,BT[Bedarfsträger],0))))</f>
        <v/>
      </c>
      <c r="H765" s="80" t="str">
        <f>IF(EA_Tabelle!$L765="","",(INDEX(BT[BT_ID],MATCH(EA_Tabelle!$L765,BT[Bedarfsträger],0))))</f>
        <v/>
      </c>
      <c r="I765" s="82">
        <f t="shared" si="181"/>
        <v>0</v>
      </c>
      <c r="J765" s="82">
        <f t="shared" si="182"/>
        <v>0</v>
      </c>
      <c r="K765" s="83">
        <f t="shared" si="183"/>
        <v>0</v>
      </c>
      <c r="L765" s="44"/>
      <c r="M765" s="46"/>
      <c r="N765" s="208"/>
      <c r="O765" s="44"/>
      <c r="P765" s="43"/>
      <c r="Q765" s="206"/>
      <c r="R765" s="44"/>
      <c r="S765" s="90"/>
      <c r="T765" s="46"/>
      <c r="U765" s="210"/>
      <c r="V765" s="43"/>
      <c r="W765" s="186">
        <f>IFERROR(U765*INDEX(Preisstufen[Netto],MATCH(EA_Tabelle!T765,Preisstufen[Preisstufe],0)),0)</f>
        <v>0</v>
      </c>
      <c r="X765" s="186">
        <f t="shared" si="194"/>
        <v>0</v>
      </c>
      <c r="Y765" s="47"/>
      <c r="Z765" s="211"/>
      <c r="AA765" s="212"/>
      <c r="AB765" s="193">
        <f t="shared" si="184"/>
        <v>0</v>
      </c>
      <c r="AC765" s="211">
        <f t="shared" si="185"/>
        <v>0</v>
      </c>
      <c r="AD765" s="88">
        <v>0.19</v>
      </c>
      <c r="AE765" s="195">
        <f t="shared" si="188"/>
        <v>0</v>
      </c>
      <c r="AF765" s="211">
        <f t="shared" si="189"/>
        <v>0</v>
      </c>
      <c r="AG765" s="50"/>
      <c r="AH765" s="43"/>
      <c r="AI765" s="46"/>
      <c r="AJ765" s="43"/>
      <c r="AK765" s="43"/>
      <c r="AL765" s="46"/>
      <c r="AM765" s="47"/>
      <c r="AN765" s="76">
        <f t="shared" si="186"/>
        <v>0</v>
      </c>
      <c r="AO765" s="76">
        <f t="shared" si="190"/>
        <v>0</v>
      </c>
      <c r="AP765" s="214"/>
      <c r="AQ765" s="76">
        <f t="shared" si="187"/>
        <v>0</v>
      </c>
      <c r="AR765" s="91">
        <f t="shared" si="191"/>
        <v>0</v>
      </c>
      <c r="AS765" s="184">
        <f>IF(EA_Tabelle!$AI765="Ja",EA_Tabelle!$AM765,IF(EA_Tabelle!$Y765&lt;&gt;"",EA_Tabelle!$Y765,EA_Tabelle!$U765))</f>
        <v>0</v>
      </c>
      <c r="AT765" s="76">
        <f>IF(EA_Tabelle!$AI765="Ja",EA_Tabelle!$AN765,IF(EA_Tabelle!$AC765&lt;&gt;0,EA_Tabelle!$AC765,EA_Tabelle!$W765))</f>
        <v>0</v>
      </c>
      <c r="AU765" s="91">
        <f>IF(EA_Tabelle!$AI765="Ja",EA_Tabelle!$AO765,IF(EA_Tabelle!$AF765&lt;&gt;0,EA_Tabelle!$AF765,EA_Tabelle!$X765))</f>
        <v>0</v>
      </c>
    </row>
    <row r="766" spans="1:47" ht="25" customHeight="1" x14ac:dyDescent="0.3">
      <c r="A766" s="89" t="str">
        <f t="shared" si="192"/>
        <v>0_746</v>
      </c>
      <c r="B766" s="78">
        <f t="shared" si="178"/>
        <v>0</v>
      </c>
      <c r="C766" s="78">
        <f>IF(EA_Tabelle!$B441="","",COUNTIF($B$20:B765,EA_Tabelle!$B441)+1)</f>
        <v>746</v>
      </c>
      <c r="D766" s="77">
        <f t="shared" si="193"/>
        <v>0</v>
      </c>
      <c r="E766" s="77" t="e">
        <f>INDEX(Lieferanten[L_ID],MATCH(EA_Tabelle!$M766,Lieferanten[Lieferantenbezeichnung],0))</f>
        <v>#N/A</v>
      </c>
      <c r="F766" s="79">
        <f t="shared" si="180"/>
        <v>0</v>
      </c>
      <c r="G766" s="79" t="str">
        <f>IF(EA_Tabelle!$L766="","",(INDEX(BT[Ressort],MATCH(EA_Tabelle!$L766,BT[Bedarfsträger],0))))</f>
        <v/>
      </c>
      <c r="H766" s="80" t="str">
        <f>IF(EA_Tabelle!$L766="","",(INDEX(BT[BT_ID],MATCH(EA_Tabelle!$L766,BT[Bedarfsträger],0))))</f>
        <v/>
      </c>
      <c r="I766" s="82">
        <f t="shared" si="181"/>
        <v>0</v>
      </c>
      <c r="J766" s="82">
        <f t="shared" si="182"/>
        <v>0</v>
      </c>
      <c r="K766" s="83">
        <f t="shared" si="183"/>
        <v>0</v>
      </c>
      <c r="L766" s="44"/>
      <c r="M766" s="46"/>
      <c r="N766" s="208"/>
      <c r="O766" s="44"/>
      <c r="P766" s="43"/>
      <c r="Q766" s="206"/>
      <c r="R766" s="44"/>
      <c r="S766" s="90"/>
      <c r="T766" s="46"/>
      <c r="U766" s="210"/>
      <c r="V766" s="43"/>
      <c r="W766" s="186">
        <f>IFERROR(U766*INDEX(Preisstufen[Netto],MATCH(EA_Tabelle!T766,Preisstufen[Preisstufe],0)),0)</f>
        <v>0</v>
      </c>
      <c r="X766" s="186">
        <f t="shared" si="194"/>
        <v>0</v>
      </c>
      <c r="Y766" s="47"/>
      <c r="Z766" s="211"/>
      <c r="AA766" s="212"/>
      <c r="AB766" s="193">
        <f t="shared" si="184"/>
        <v>0</v>
      </c>
      <c r="AC766" s="211">
        <f t="shared" si="185"/>
        <v>0</v>
      </c>
      <c r="AD766" s="88">
        <v>0.19</v>
      </c>
      <c r="AE766" s="195">
        <f t="shared" si="188"/>
        <v>0</v>
      </c>
      <c r="AF766" s="211">
        <f t="shared" si="189"/>
        <v>0</v>
      </c>
      <c r="AG766" s="50"/>
      <c r="AH766" s="43"/>
      <c r="AI766" s="46"/>
      <c r="AJ766" s="43"/>
      <c r="AK766" s="43"/>
      <c r="AL766" s="46"/>
      <c r="AM766" s="47"/>
      <c r="AN766" s="76">
        <f t="shared" si="186"/>
        <v>0</v>
      </c>
      <c r="AO766" s="76">
        <f t="shared" si="190"/>
        <v>0</v>
      </c>
      <c r="AP766" s="214"/>
      <c r="AQ766" s="76">
        <f t="shared" si="187"/>
        <v>0</v>
      </c>
      <c r="AR766" s="91">
        <f t="shared" si="191"/>
        <v>0</v>
      </c>
      <c r="AS766" s="184">
        <f>IF(EA_Tabelle!$AI766="Ja",EA_Tabelle!$AM766,IF(EA_Tabelle!$Y766&lt;&gt;"",EA_Tabelle!$Y766,EA_Tabelle!$U766))</f>
        <v>0</v>
      </c>
      <c r="AT766" s="76">
        <f>IF(EA_Tabelle!$AI766="Ja",EA_Tabelle!$AN766,IF(EA_Tabelle!$AC766&lt;&gt;0,EA_Tabelle!$AC766,EA_Tabelle!$W766))</f>
        <v>0</v>
      </c>
      <c r="AU766" s="91">
        <f>IF(EA_Tabelle!$AI766="Ja",EA_Tabelle!$AO766,IF(EA_Tabelle!$AF766&lt;&gt;0,EA_Tabelle!$AF766,EA_Tabelle!$X766))</f>
        <v>0</v>
      </c>
    </row>
    <row r="767" spans="1:47" ht="25" customHeight="1" x14ac:dyDescent="0.3">
      <c r="A767" s="89" t="str">
        <f t="shared" si="192"/>
        <v>0_747</v>
      </c>
      <c r="B767" s="78">
        <f t="shared" si="178"/>
        <v>0</v>
      </c>
      <c r="C767" s="78">
        <f>IF(EA_Tabelle!$B442="","",COUNTIF($B$20:B766,EA_Tabelle!$B442)+1)</f>
        <v>747</v>
      </c>
      <c r="D767" s="77">
        <f t="shared" si="193"/>
        <v>0</v>
      </c>
      <c r="E767" s="77" t="e">
        <f>INDEX(Lieferanten[L_ID],MATCH(EA_Tabelle!$M767,Lieferanten[Lieferantenbezeichnung],0))</f>
        <v>#N/A</v>
      </c>
      <c r="F767" s="79">
        <f t="shared" si="180"/>
        <v>0</v>
      </c>
      <c r="G767" s="79" t="str">
        <f>IF(EA_Tabelle!$L767="","",(INDEX(BT[Ressort],MATCH(EA_Tabelle!$L767,BT[Bedarfsträger],0))))</f>
        <v/>
      </c>
      <c r="H767" s="80" t="str">
        <f>IF(EA_Tabelle!$L767="","",(INDEX(BT[BT_ID],MATCH(EA_Tabelle!$L767,BT[Bedarfsträger],0))))</f>
        <v/>
      </c>
      <c r="I767" s="82">
        <f t="shared" si="181"/>
        <v>0</v>
      </c>
      <c r="J767" s="82">
        <f t="shared" si="182"/>
        <v>0</v>
      </c>
      <c r="K767" s="83">
        <f t="shared" si="183"/>
        <v>0</v>
      </c>
      <c r="L767" s="44"/>
      <c r="M767" s="46"/>
      <c r="N767" s="208"/>
      <c r="O767" s="44"/>
      <c r="P767" s="43"/>
      <c r="Q767" s="206"/>
      <c r="R767" s="44"/>
      <c r="S767" s="90"/>
      <c r="T767" s="46"/>
      <c r="U767" s="210"/>
      <c r="V767" s="43"/>
      <c r="W767" s="186">
        <f>IFERROR(U767*INDEX(Preisstufen[Netto],MATCH(EA_Tabelle!T767,Preisstufen[Preisstufe],0)),0)</f>
        <v>0</v>
      </c>
      <c r="X767" s="186">
        <f t="shared" si="194"/>
        <v>0</v>
      </c>
      <c r="Y767" s="47"/>
      <c r="Z767" s="211"/>
      <c r="AA767" s="212"/>
      <c r="AB767" s="193">
        <f t="shared" si="184"/>
        <v>0</v>
      </c>
      <c r="AC767" s="211">
        <f t="shared" si="185"/>
        <v>0</v>
      </c>
      <c r="AD767" s="88">
        <v>0.19</v>
      </c>
      <c r="AE767" s="195">
        <f t="shared" si="188"/>
        <v>0</v>
      </c>
      <c r="AF767" s="211">
        <f t="shared" si="189"/>
        <v>0</v>
      </c>
      <c r="AG767" s="50"/>
      <c r="AH767" s="43"/>
      <c r="AI767" s="46"/>
      <c r="AJ767" s="43"/>
      <c r="AK767" s="43"/>
      <c r="AL767" s="46"/>
      <c r="AM767" s="47"/>
      <c r="AN767" s="76">
        <f t="shared" si="186"/>
        <v>0</v>
      </c>
      <c r="AO767" s="76">
        <f t="shared" si="190"/>
        <v>0</v>
      </c>
      <c r="AP767" s="214"/>
      <c r="AQ767" s="76">
        <f t="shared" si="187"/>
        <v>0</v>
      </c>
      <c r="AR767" s="91">
        <f t="shared" si="191"/>
        <v>0</v>
      </c>
      <c r="AS767" s="184">
        <f>IF(EA_Tabelle!$AI767="Ja",EA_Tabelle!$AM767,IF(EA_Tabelle!$Y767&lt;&gt;"",EA_Tabelle!$Y767,EA_Tabelle!$U767))</f>
        <v>0</v>
      </c>
      <c r="AT767" s="76">
        <f>IF(EA_Tabelle!$AI767="Ja",EA_Tabelle!$AN767,IF(EA_Tabelle!$AC767&lt;&gt;0,EA_Tabelle!$AC767,EA_Tabelle!$W767))</f>
        <v>0</v>
      </c>
      <c r="AU767" s="91">
        <f>IF(EA_Tabelle!$AI767="Ja",EA_Tabelle!$AO767,IF(EA_Tabelle!$AF767&lt;&gt;0,EA_Tabelle!$AF767,EA_Tabelle!$X767))</f>
        <v>0</v>
      </c>
    </row>
    <row r="768" spans="1:47" ht="25" customHeight="1" x14ac:dyDescent="0.3">
      <c r="A768" s="89" t="str">
        <f t="shared" si="192"/>
        <v>0_748</v>
      </c>
      <c r="B768" s="78">
        <f t="shared" si="178"/>
        <v>0</v>
      </c>
      <c r="C768" s="78">
        <f>IF(EA_Tabelle!$B443="","",COUNTIF($B$20:B767,EA_Tabelle!$B443)+1)</f>
        <v>748</v>
      </c>
      <c r="D768" s="77">
        <f t="shared" si="193"/>
        <v>0</v>
      </c>
      <c r="E768" s="77" t="e">
        <f>INDEX(Lieferanten[L_ID],MATCH(EA_Tabelle!$M768,Lieferanten[Lieferantenbezeichnung],0))</f>
        <v>#N/A</v>
      </c>
      <c r="F768" s="79">
        <f t="shared" si="180"/>
        <v>0</v>
      </c>
      <c r="G768" s="79" t="str">
        <f>IF(EA_Tabelle!$L768="","",(INDEX(BT[Ressort],MATCH(EA_Tabelle!$L768,BT[Bedarfsträger],0))))</f>
        <v/>
      </c>
      <c r="H768" s="80" t="str">
        <f>IF(EA_Tabelle!$L768="","",(INDEX(BT[BT_ID],MATCH(EA_Tabelle!$L768,BT[Bedarfsträger],0))))</f>
        <v/>
      </c>
      <c r="I768" s="82">
        <f t="shared" si="181"/>
        <v>0</v>
      </c>
      <c r="J768" s="82">
        <f t="shared" si="182"/>
        <v>0</v>
      </c>
      <c r="K768" s="83">
        <f t="shared" si="183"/>
        <v>0</v>
      </c>
      <c r="L768" s="44"/>
      <c r="M768" s="46"/>
      <c r="N768" s="208"/>
      <c r="O768" s="44"/>
      <c r="P768" s="43"/>
      <c r="Q768" s="206"/>
      <c r="R768" s="44"/>
      <c r="S768" s="90"/>
      <c r="T768" s="46"/>
      <c r="U768" s="210"/>
      <c r="V768" s="43"/>
      <c r="W768" s="186">
        <f>IFERROR(U768*INDEX(Preisstufen[Netto],MATCH(EA_Tabelle!T768,Preisstufen[Preisstufe],0)),0)</f>
        <v>0</v>
      </c>
      <c r="X768" s="186">
        <f t="shared" si="194"/>
        <v>0</v>
      </c>
      <c r="Y768" s="47"/>
      <c r="Z768" s="211"/>
      <c r="AA768" s="212"/>
      <c r="AB768" s="193">
        <f t="shared" si="184"/>
        <v>0</v>
      </c>
      <c r="AC768" s="211">
        <f t="shared" si="185"/>
        <v>0</v>
      </c>
      <c r="AD768" s="88">
        <v>0.19</v>
      </c>
      <c r="AE768" s="195">
        <f t="shared" si="188"/>
        <v>0</v>
      </c>
      <c r="AF768" s="211">
        <f t="shared" si="189"/>
        <v>0</v>
      </c>
      <c r="AG768" s="50"/>
      <c r="AH768" s="43"/>
      <c r="AI768" s="46"/>
      <c r="AJ768" s="43"/>
      <c r="AK768" s="43"/>
      <c r="AL768" s="46"/>
      <c r="AM768" s="47"/>
      <c r="AN768" s="76">
        <f t="shared" si="186"/>
        <v>0</v>
      </c>
      <c r="AO768" s="76">
        <f t="shared" si="190"/>
        <v>0</v>
      </c>
      <c r="AP768" s="214"/>
      <c r="AQ768" s="76">
        <f t="shared" si="187"/>
        <v>0</v>
      </c>
      <c r="AR768" s="91">
        <f t="shared" si="191"/>
        <v>0</v>
      </c>
      <c r="AS768" s="184">
        <f>IF(EA_Tabelle!$AI768="Ja",EA_Tabelle!$AM768,IF(EA_Tabelle!$Y768&lt;&gt;"",EA_Tabelle!$Y768,EA_Tabelle!$U768))</f>
        <v>0</v>
      </c>
      <c r="AT768" s="76">
        <f>IF(EA_Tabelle!$AI768="Ja",EA_Tabelle!$AN768,IF(EA_Tabelle!$AC768&lt;&gt;0,EA_Tabelle!$AC768,EA_Tabelle!$W768))</f>
        <v>0</v>
      </c>
      <c r="AU768" s="91">
        <f>IF(EA_Tabelle!$AI768="Ja",EA_Tabelle!$AO768,IF(EA_Tabelle!$AF768&lt;&gt;0,EA_Tabelle!$AF768,EA_Tabelle!$X768))</f>
        <v>0</v>
      </c>
    </row>
    <row r="769" spans="1:47" ht="25" customHeight="1" x14ac:dyDescent="0.3">
      <c r="A769" s="89" t="str">
        <f t="shared" si="192"/>
        <v>0_749</v>
      </c>
      <c r="B769" s="78">
        <f t="shared" si="178"/>
        <v>0</v>
      </c>
      <c r="C769" s="78">
        <f>IF(EA_Tabelle!$B444="","",COUNTIF($B$20:B768,EA_Tabelle!$B444)+1)</f>
        <v>749</v>
      </c>
      <c r="D769" s="77">
        <f t="shared" si="193"/>
        <v>0</v>
      </c>
      <c r="E769" s="77" t="e">
        <f>INDEX(Lieferanten[L_ID],MATCH(EA_Tabelle!$M769,Lieferanten[Lieferantenbezeichnung],0))</f>
        <v>#N/A</v>
      </c>
      <c r="F769" s="79">
        <f t="shared" si="180"/>
        <v>0</v>
      </c>
      <c r="G769" s="79" t="str">
        <f>IF(EA_Tabelle!$L769="","",(INDEX(BT[Ressort],MATCH(EA_Tabelle!$L769,BT[Bedarfsträger],0))))</f>
        <v/>
      </c>
      <c r="H769" s="80" t="str">
        <f>IF(EA_Tabelle!$L769="","",(INDEX(BT[BT_ID],MATCH(EA_Tabelle!$L769,BT[Bedarfsträger],0))))</f>
        <v/>
      </c>
      <c r="I769" s="82">
        <f t="shared" si="181"/>
        <v>0</v>
      </c>
      <c r="J769" s="82">
        <f t="shared" si="182"/>
        <v>0</v>
      </c>
      <c r="K769" s="83">
        <f t="shared" si="183"/>
        <v>0</v>
      </c>
      <c r="L769" s="44"/>
      <c r="M769" s="46"/>
      <c r="N769" s="208"/>
      <c r="O769" s="44"/>
      <c r="P769" s="43"/>
      <c r="Q769" s="206"/>
      <c r="R769" s="44"/>
      <c r="S769" s="90"/>
      <c r="T769" s="46"/>
      <c r="U769" s="210"/>
      <c r="V769" s="43"/>
      <c r="W769" s="186">
        <f>IFERROR(U769*INDEX(Preisstufen[Netto],MATCH(EA_Tabelle!T769,Preisstufen[Preisstufe],0)),0)</f>
        <v>0</v>
      </c>
      <c r="X769" s="186">
        <f t="shared" si="194"/>
        <v>0</v>
      </c>
      <c r="Y769" s="47"/>
      <c r="Z769" s="211"/>
      <c r="AA769" s="212"/>
      <c r="AB769" s="193">
        <f t="shared" si="184"/>
        <v>0</v>
      </c>
      <c r="AC769" s="211">
        <f t="shared" si="185"/>
        <v>0</v>
      </c>
      <c r="AD769" s="88">
        <v>0.19</v>
      </c>
      <c r="AE769" s="195">
        <f t="shared" si="188"/>
        <v>0</v>
      </c>
      <c r="AF769" s="211">
        <f t="shared" si="189"/>
        <v>0</v>
      </c>
      <c r="AG769" s="50"/>
      <c r="AH769" s="43"/>
      <c r="AI769" s="46"/>
      <c r="AJ769" s="43"/>
      <c r="AK769" s="43"/>
      <c r="AL769" s="46"/>
      <c r="AM769" s="47"/>
      <c r="AN769" s="76">
        <f t="shared" si="186"/>
        <v>0</v>
      </c>
      <c r="AO769" s="76">
        <f t="shared" si="190"/>
        <v>0</v>
      </c>
      <c r="AP769" s="214"/>
      <c r="AQ769" s="76">
        <f t="shared" si="187"/>
        <v>0</v>
      </c>
      <c r="AR769" s="91">
        <f t="shared" si="191"/>
        <v>0</v>
      </c>
      <c r="AS769" s="184">
        <f>IF(EA_Tabelle!$AI769="Ja",EA_Tabelle!$AM769,IF(EA_Tabelle!$Y769&lt;&gt;"",EA_Tabelle!$Y769,EA_Tabelle!$U769))</f>
        <v>0</v>
      </c>
      <c r="AT769" s="76">
        <f>IF(EA_Tabelle!$AI769="Ja",EA_Tabelle!$AN769,IF(EA_Tabelle!$AC769&lt;&gt;0,EA_Tabelle!$AC769,EA_Tabelle!$W769))</f>
        <v>0</v>
      </c>
      <c r="AU769" s="91">
        <f>IF(EA_Tabelle!$AI769="Ja",EA_Tabelle!$AO769,IF(EA_Tabelle!$AF769&lt;&gt;0,EA_Tabelle!$AF769,EA_Tabelle!$X769))</f>
        <v>0</v>
      </c>
    </row>
    <row r="770" spans="1:47" ht="25" customHeight="1" x14ac:dyDescent="0.3">
      <c r="A770" s="89" t="str">
        <f t="shared" si="192"/>
        <v>0_750</v>
      </c>
      <c r="B770" s="78">
        <f t="shared" si="178"/>
        <v>0</v>
      </c>
      <c r="C770" s="78">
        <f>IF(EA_Tabelle!$B445="","",COUNTIF($B$20:B769,EA_Tabelle!$B445)+1)</f>
        <v>750</v>
      </c>
      <c r="D770" s="77">
        <f t="shared" si="193"/>
        <v>0</v>
      </c>
      <c r="E770" s="77" t="e">
        <f>INDEX(Lieferanten[L_ID],MATCH(EA_Tabelle!$M770,Lieferanten[Lieferantenbezeichnung],0))</f>
        <v>#N/A</v>
      </c>
      <c r="F770" s="79">
        <f t="shared" si="180"/>
        <v>0</v>
      </c>
      <c r="G770" s="79" t="str">
        <f>IF(EA_Tabelle!$L770="","",(INDEX(BT[Ressort],MATCH(EA_Tabelle!$L770,BT[Bedarfsträger],0))))</f>
        <v/>
      </c>
      <c r="H770" s="80" t="str">
        <f>IF(EA_Tabelle!$L770="","",(INDEX(BT[BT_ID],MATCH(EA_Tabelle!$L770,BT[Bedarfsträger],0))))</f>
        <v/>
      </c>
      <c r="I770" s="82">
        <f t="shared" si="181"/>
        <v>0</v>
      </c>
      <c r="J770" s="82">
        <f t="shared" si="182"/>
        <v>0</v>
      </c>
      <c r="K770" s="83">
        <f t="shared" si="183"/>
        <v>0</v>
      </c>
      <c r="L770" s="44"/>
      <c r="M770" s="46"/>
      <c r="N770" s="208"/>
      <c r="O770" s="44"/>
      <c r="P770" s="43"/>
      <c r="Q770" s="206"/>
      <c r="R770" s="44"/>
      <c r="S770" s="90"/>
      <c r="T770" s="46"/>
      <c r="U770" s="210"/>
      <c r="V770" s="43"/>
      <c r="W770" s="186">
        <f>IFERROR(U770*INDEX(Preisstufen[Netto],MATCH(EA_Tabelle!T770,Preisstufen[Preisstufe],0)),0)</f>
        <v>0</v>
      </c>
      <c r="X770" s="186">
        <f t="shared" si="194"/>
        <v>0</v>
      </c>
      <c r="Y770" s="47"/>
      <c r="Z770" s="211"/>
      <c r="AA770" s="212"/>
      <c r="AB770" s="193">
        <f t="shared" si="184"/>
        <v>0</v>
      </c>
      <c r="AC770" s="211">
        <f t="shared" si="185"/>
        <v>0</v>
      </c>
      <c r="AD770" s="88">
        <v>0.19</v>
      </c>
      <c r="AE770" s="195">
        <f t="shared" si="188"/>
        <v>0</v>
      </c>
      <c r="AF770" s="211">
        <f t="shared" si="189"/>
        <v>0</v>
      </c>
      <c r="AG770" s="50"/>
      <c r="AH770" s="43"/>
      <c r="AI770" s="46"/>
      <c r="AJ770" s="43"/>
      <c r="AK770" s="43"/>
      <c r="AL770" s="46"/>
      <c r="AM770" s="47"/>
      <c r="AN770" s="76">
        <f t="shared" si="186"/>
        <v>0</v>
      </c>
      <c r="AO770" s="76">
        <f t="shared" si="190"/>
        <v>0</v>
      </c>
      <c r="AP770" s="214"/>
      <c r="AQ770" s="76">
        <f t="shared" si="187"/>
        <v>0</v>
      </c>
      <c r="AR770" s="91">
        <f t="shared" si="191"/>
        <v>0</v>
      </c>
      <c r="AS770" s="184">
        <f>IF(EA_Tabelle!$AI770="Ja",EA_Tabelle!$AM770,IF(EA_Tabelle!$Y770&lt;&gt;"",EA_Tabelle!$Y770,EA_Tabelle!$U770))</f>
        <v>0</v>
      </c>
      <c r="AT770" s="76">
        <f>IF(EA_Tabelle!$AI770="Ja",EA_Tabelle!$AN770,IF(EA_Tabelle!$AC770&lt;&gt;0,EA_Tabelle!$AC770,EA_Tabelle!$W770))</f>
        <v>0</v>
      </c>
      <c r="AU770" s="91">
        <f>IF(EA_Tabelle!$AI770="Ja",EA_Tabelle!$AO770,IF(EA_Tabelle!$AF770&lt;&gt;0,EA_Tabelle!$AF770,EA_Tabelle!$X770))</f>
        <v>0</v>
      </c>
    </row>
    <row r="771" spans="1:47" ht="25" customHeight="1" x14ac:dyDescent="0.3">
      <c r="A771" s="89" t="str">
        <f t="shared" si="192"/>
        <v>0_751</v>
      </c>
      <c r="B771" s="78">
        <f t="shared" si="178"/>
        <v>0</v>
      </c>
      <c r="C771" s="78">
        <f>IF(EA_Tabelle!$B446="","",COUNTIF($B$20:B770,EA_Tabelle!$B446)+1)</f>
        <v>751</v>
      </c>
      <c r="D771" s="77">
        <f t="shared" si="193"/>
        <v>0</v>
      </c>
      <c r="E771" s="77" t="e">
        <f>INDEX(Lieferanten[L_ID],MATCH(EA_Tabelle!$M771,Lieferanten[Lieferantenbezeichnung],0))</f>
        <v>#N/A</v>
      </c>
      <c r="F771" s="79">
        <f t="shared" si="180"/>
        <v>0</v>
      </c>
      <c r="G771" s="79" t="str">
        <f>IF(EA_Tabelle!$L771="","",(INDEX(BT[Ressort],MATCH(EA_Tabelle!$L771,BT[Bedarfsträger],0))))</f>
        <v/>
      </c>
      <c r="H771" s="80" t="str">
        <f>IF(EA_Tabelle!$L771="","",(INDEX(BT[BT_ID],MATCH(EA_Tabelle!$L771,BT[Bedarfsträger],0))))</f>
        <v/>
      </c>
      <c r="I771" s="82">
        <f t="shared" si="181"/>
        <v>0</v>
      </c>
      <c r="J771" s="82">
        <f t="shared" si="182"/>
        <v>0</v>
      </c>
      <c r="K771" s="83">
        <f t="shared" si="183"/>
        <v>0</v>
      </c>
      <c r="L771" s="44"/>
      <c r="M771" s="46"/>
      <c r="N771" s="208"/>
      <c r="O771" s="44"/>
      <c r="P771" s="43"/>
      <c r="Q771" s="206"/>
      <c r="R771" s="44"/>
      <c r="S771" s="90"/>
      <c r="T771" s="46"/>
      <c r="U771" s="210"/>
      <c r="V771" s="43"/>
      <c r="W771" s="186">
        <f>IFERROR(U771*INDEX(Preisstufen[Netto],MATCH(EA_Tabelle!T771,Preisstufen[Preisstufe],0)),0)</f>
        <v>0</v>
      </c>
      <c r="X771" s="186">
        <f t="shared" si="194"/>
        <v>0</v>
      </c>
      <c r="Y771" s="47"/>
      <c r="Z771" s="211"/>
      <c r="AA771" s="212"/>
      <c r="AB771" s="193">
        <f t="shared" si="184"/>
        <v>0</v>
      </c>
      <c r="AC771" s="211">
        <f t="shared" si="185"/>
        <v>0</v>
      </c>
      <c r="AD771" s="88">
        <v>0.19</v>
      </c>
      <c r="AE771" s="195">
        <f t="shared" si="188"/>
        <v>0</v>
      </c>
      <c r="AF771" s="211">
        <f t="shared" si="189"/>
        <v>0</v>
      </c>
      <c r="AG771" s="50"/>
      <c r="AH771" s="43"/>
      <c r="AI771" s="46"/>
      <c r="AJ771" s="43"/>
      <c r="AK771" s="43"/>
      <c r="AL771" s="46"/>
      <c r="AM771" s="47"/>
      <c r="AN771" s="76">
        <f t="shared" si="186"/>
        <v>0</v>
      </c>
      <c r="AO771" s="76">
        <f t="shared" si="190"/>
        <v>0</v>
      </c>
      <c r="AP771" s="214"/>
      <c r="AQ771" s="76">
        <f t="shared" si="187"/>
        <v>0</v>
      </c>
      <c r="AR771" s="91">
        <f t="shared" si="191"/>
        <v>0</v>
      </c>
      <c r="AS771" s="184">
        <f>IF(EA_Tabelle!$AI771="Ja",EA_Tabelle!$AM771,IF(EA_Tabelle!$Y771&lt;&gt;"",EA_Tabelle!$Y771,EA_Tabelle!$U771))</f>
        <v>0</v>
      </c>
      <c r="AT771" s="76">
        <f>IF(EA_Tabelle!$AI771="Ja",EA_Tabelle!$AN771,IF(EA_Tabelle!$AC771&lt;&gt;0,EA_Tabelle!$AC771,EA_Tabelle!$W771))</f>
        <v>0</v>
      </c>
      <c r="AU771" s="91">
        <f>IF(EA_Tabelle!$AI771="Ja",EA_Tabelle!$AO771,IF(EA_Tabelle!$AF771&lt;&gt;0,EA_Tabelle!$AF771,EA_Tabelle!$X771))</f>
        <v>0</v>
      </c>
    </row>
    <row r="772" spans="1:47" ht="25" customHeight="1" x14ac:dyDescent="0.3">
      <c r="A772" s="89" t="str">
        <f t="shared" si="192"/>
        <v>0_752</v>
      </c>
      <c r="B772" s="78">
        <f t="shared" si="178"/>
        <v>0</v>
      </c>
      <c r="C772" s="78">
        <f>IF(EA_Tabelle!$B447="","",COUNTIF($B$20:B771,EA_Tabelle!$B447)+1)</f>
        <v>752</v>
      </c>
      <c r="D772" s="77">
        <f t="shared" si="193"/>
        <v>0</v>
      </c>
      <c r="E772" s="77" t="e">
        <f>INDEX(Lieferanten[L_ID],MATCH(EA_Tabelle!$M772,Lieferanten[Lieferantenbezeichnung],0))</f>
        <v>#N/A</v>
      </c>
      <c r="F772" s="79">
        <f t="shared" si="180"/>
        <v>0</v>
      </c>
      <c r="G772" s="79" t="str">
        <f>IF(EA_Tabelle!$L772="","",(INDEX(BT[Ressort],MATCH(EA_Tabelle!$L772,BT[Bedarfsträger],0))))</f>
        <v/>
      </c>
      <c r="H772" s="80" t="str">
        <f>IF(EA_Tabelle!$L772="","",(INDEX(BT[BT_ID],MATCH(EA_Tabelle!$L772,BT[Bedarfsträger],0))))</f>
        <v/>
      </c>
      <c r="I772" s="82">
        <f t="shared" si="181"/>
        <v>0</v>
      </c>
      <c r="J772" s="82">
        <f t="shared" si="182"/>
        <v>0</v>
      </c>
      <c r="K772" s="83">
        <f t="shared" si="183"/>
        <v>0</v>
      </c>
      <c r="L772" s="44"/>
      <c r="M772" s="46"/>
      <c r="N772" s="208"/>
      <c r="O772" s="44"/>
      <c r="P772" s="43"/>
      <c r="Q772" s="206"/>
      <c r="R772" s="44"/>
      <c r="S772" s="90"/>
      <c r="T772" s="46"/>
      <c r="U772" s="210"/>
      <c r="V772" s="43"/>
      <c r="W772" s="186">
        <f>IFERROR(U772*INDEX(Preisstufen[Netto],MATCH(EA_Tabelle!T772,Preisstufen[Preisstufe],0)),0)</f>
        <v>0</v>
      </c>
      <c r="X772" s="186">
        <f t="shared" si="194"/>
        <v>0</v>
      </c>
      <c r="Y772" s="47"/>
      <c r="Z772" s="211"/>
      <c r="AA772" s="212"/>
      <c r="AB772" s="193">
        <f t="shared" si="184"/>
        <v>0</v>
      </c>
      <c r="AC772" s="211">
        <f t="shared" si="185"/>
        <v>0</v>
      </c>
      <c r="AD772" s="88">
        <v>0.19</v>
      </c>
      <c r="AE772" s="195">
        <f t="shared" si="188"/>
        <v>0</v>
      </c>
      <c r="AF772" s="211">
        <f t="shared" si="189"/>
        <v>0</v>
      </c>
      <c r="AG772" s="50"/>
      <c r="AH772" s="43"/>
      <c r="AI772" s="46"/>
      <c r="AJ772" s="43"/>
      <c r="AK772" s="43"/>
      <c r="AL772" s="46"/>
      <c r="AM772" s="47"/>
      <c r="AN772" s="76">
        <f t="shared" si="186"/>
        <v>0</v>
      </c>
      <c r="AO772" s="76">
        <f t="shared" si="190"/>
        <v>0</v>
      </c>
      <c r="AP772" s="214"/>
      <c r="AQ772" s="76">
        <f t="shared" si="187"/>
        <v>0</v>
      </c>
      <c r="AR772" s="91">
        <f t="shared" si="191"/>
        <v>0</v>
      </c>
      <c r="AS772" s="184">
        <f>IF(EA_Tabelle!$AI772="Ja",EA_Tabelle!$AM772,IF(EA_Tabelle!$Y772&lt;&gt;"",EA_Tabelle!$Y772,EA_Tabelle!$U772))</f>
        <v>0</v>
      </c>
      <c r="AT772" s="76">
        <f>IF(EA_Tabelle!$AI772="Ja",EA_Tabelle!$AN772,IF(EA_Tabelle!$AC772&lt;&gt;0,EA_Tabelle!$AC772,EA_Tabelle!$W772))</f>
        <v>0</v>
      </c>
      <c r="AU772" s="91">
        <f>IF(EA_Tabelle!$AI772="Ja",EA_Tabelle!$AO772,IF(EA_Tabelle!$AF772&lt;&gt;0,EA_Tabelle!$AF772,EA_Tabelle!$X772))</f>
        <v>0</v>
      </c>
    </row>
    <row r="773" spans="1:47" ht="25" customHeight="1" x14ac:dyDescent="0.3">
      <c r="A773" s="89" t="str">
        <f t="shared" si="192"/>
        <v>0_753</v>
      </c>
      <c r="B773" s="78">
        <f t="shared" si="178"/>
        <v>0</v>
      </c>
      <c r="C773" s="78">
        <f>IF(EA_Tabelle!$B448="","",COUNTIF($B$20:B772,EA_Tabelle!$B448)+1)</f>
        <v>753</v>
      </c>
      <c r="D773" s="77">
        <f t="shared" si="193"/>
        <v>0</v>
      </c>
      <c r="E773" s="77" t="e">
        <f>INDEX(Lieferanten[L_ID],MATCH(EA_Tabelle!$M773,Lieferanten[Lieferantenbezeichnung],0))</f>
        <v>#N/A</v>
      </c>
      <c r="F773" s="79">
        <f t="shared" si="180"/>
        <v>0</v>
      </c>
      <c r="G773" s="79" t="str">
        <f>IF(EA_Tabelle!$L773="","",(INDEX(BT[Ressort],MATCH(EA_Tabelle!$L773,BT[Bedarfsträger],0))))</f>
        <v/>
      </c>
      <c r="H773" s="80" t="str">
        <f>IF(EA_Tabelle!$L773="","",(INDEX(BT[BT_ID],MATCH(EA_Tabelle!$L773,BT[Bedarfsträger],0))))</f>
        <v/>
      </c>
      <c r="I773" s="82">
        <f t="shared" si="181"/>
        <v>0</v>
      </c>
      <c r="J773" s="82">
        <f t="shared" si="182"/>
        <v>0</v>
      </c>
      <c r="K773" s="83">
        <f t="shared" si="183"/>
        <v>0</v>
      </c>
      <c r="L773" s="44"/>
      <c r="M773" s="46"/>
      <c r="N773" s="208"/>
      <c r="O773" s="44"/>
      <c r="P773" s="43"/>
      <c r="Q773" s="206"/>
      <c r="R773" s="44"/>
      <c r="S773" s="90"/>
      <c r="T773" s="46"/>
      <c r="U773" s="210"/>
      <c r="V773" s="43"/>
      <c r="W773" s="186">
        <f>IFERROR(U773*INDEX(Preisstufen[Netto],MATCH(EA_Tabelle!T773,Preisstufen[Preisstufe],0)),0)</f>
        <v>0</v>
      </c>
      <c r="X773" s="186">
        <f t="shared" si="194"/>
        <v>0</v>
      </c>
      <c r="Y773" s="47"/>
      <c r="Z773" s="211"/>
      <c r="AA773" s="212"/>
      <c r="AB773" s="193">
        <f t="shared" si="184"/>
        <v>0</v>
      </c>
      <c r="AC773" s="211">
        <f t="shared" si="185"/>
        <v>0</v>
      </c>
      <c r="AD773" s="88">
        <v>0.19</v>
      </c>
      <c r="AE773" s="195">
        <f t="shared" si="188"/>
        <v>0</v>
      </c>
      <c r="AF773" s="211">
        <f t="shared" si="189"/>
        <v>0</v>
      </c>
      <c r="AG773" s="50"/>
      <c r="AH773" s="43"/>
      <c r="AI773" s="46"/>
      <c r="AJ773" s="43"/>
      <c r="AK773" s="43"/>
      <c r="AL773" s="46"/>
      <c r="AM773" s="47"/>
      <c r="AN773" s="76">
        <f t="shared" si="186"/>
        <v>0</v>
      </c>
      <c r="AO773" s="76">
        <f t="shared" si="190"/>
        <v>0</v>
      </c>
      <c r="AP773" s="214"/>
      <c r="AQ773" s="76">
        <f t="shared" si="187"/>
        <v>0</v>
      </c>
      <c r="AR773" s="91">
        <f t="shared" si="191"/>
        <v>0</v>
      </c>
      <c r="AS773" s="184">
        <f>IF(EA_Tabelle!$AI773="Ja",EA_Tabelle!$AM773,IF(EA_Tabelle!$Y773&lt;&gt;"",EA_Tabelle!$Y773,EA_Tabelle!$U773))</f>
        <v>0</v>
      </c>
      <c r="AT773" s="76">
        <f>IF(EA_Tabelle!$AI773="Ja",EA_Tabelle!$AN773,IF(EA_Tabelle!$AC773&lt;&gt;0,EA_Tabelle!$AC773,EA_Tabelle!$W773))</f>
        <v>0</v>
      </c>
      <c r="AU773" s="91">
        <f>IF(EA_Tabelle!$AI773="Ja",EA_Tabelle!$AO773,IF(EA_Tabelle!$AF773&lt;&gt;0,EA_Tabelle!$AF773,EA_Tabelle!$X773))</f>
        <v>0</v>
      </c>
    </row>
    <row r="774" spans="1:47" ht="25" customHeight="1" x14ac:dyDescent="0.3">
      <c r="A774" s="89" t="str">
        <f t="shared" si="192"/>
        <v>0_754</v>
      </c>
      <c r="B774" s="78">
        <f t="shared" si="178"/>
        <v>0</v>
      </c>
      <c r="C774" s="78">
        <f>IF(EA_Tabelle!$B449="","",COUNTIF($B$20:B773,EA_Tabelle!$B449)+1)</f>
        <v>754</v>
      </c>
      <c r="D774" s="77">
        <f t="shared" si="193"/>
        <v>0</v>
      </c>
      <c r="E774" s="77" t="e">
        <f>INDEX(Lieferanten[L_ID],MATCH(EA_Tabelle!$M774,Lieferanten[Lieferantenbezeichnung],0))</f>
        <v>#N/A</v>
      </c>
      <c r="F774" s="79">
        <f t="shared" si="180"/>
        <v>0</v>
      </c>
      <c r="G774" s="79" t="str">
        <f>IF(EA_Tabelle!$L774="","",(INDEX(BT[Ressort],MATCH(EA_Tabelle!$L774,BT[Bedarfsträger],0))))</f>
        <v/>
      </c>
      <c r="H774" s="80" t="str">
        <f>IF(EA_Tabelle!$L774="","",(INDEX(BT[BT_ID],MATCH(EA_Tabelle!$L774,BT[Bedarfsträger],0))))</f>
        <v/>
      </c>
      <c r="I774" s="82">
        <f t="shared" si="181"/>
        <v>0</v>
      </c>
      <c r="J774" s="82">
        <f t="shared" si="182"/>
        <v>0</v>
      </c>
      <c r="K774" s="83">
        <f t="shared" si="183"/>
        <v>0</v>
      </c>
      <c r="L774" s="44"/>
      <c r="M774" s="46"/>
      <c r="N774" s="208"/>
      <c r="O774" s="44"/>
      <c r="P774" s="43"/>
      <c r="Q774" s="206"/>
      <c r="R774" s="44"/>
      <c r="S774" s="90"/>
      <c r="T774" s="46"/>
      <c r="U774" s="210"/>
      <c r="V774" s="43"/>
      <c r="W774" s="186">
        <f>IFERROR(U774*INDEX(Preisstufen[Netto],MATCH(EA_Tabelle!T774,Preisstufen[Preisstufe],0)),0)</f>
        <v>0</v>
      </c>
      <c r="X774" s="186">
        <f t="shared" si="194"/>
        <v>0</v>
      </c>
      <c r="Y774" s="47"/>
      <c r="Z774" s="211"/>
      <c r="AA774" s="212"/>
      <c r="AB774" s="193">
        <f t="shared" si="184"/>
        <v>0</v>
      </c>
      <c r="AC774" s="211">
        <f t="shared" si="185"/>
        <v>0</v>
      </c>
      <c r="AD774" s="88">
        <v>0.19</v>
      </c>
      <c r="AE774" s="195">
        <f t="shared" si="188"/>
        <v>0</v>
      </c>
      <c r="AF774" s="211">
        <f t="shared" si="189"/>
        <v>0</v>
      </c>
      <c r="AG774" s="50"/>
      <c r="AH774" s="43"/>
      <c r="AI774" s="46"/>
      <c r="AJ774" s="43"/>
      <c r="AK774" s="43"/>
      <c r="AL774" s="46"/>
      <c r="AM774" s="47"/>
      <c r="AN774" s="76">
        <f t="shared" si="186"/>
        <v>0</v>
      </c>
      <c r="AO774" s="76">
        <f t="shared" si="190"/>
        <v>0</v>
      </c>
      <c r="AP774" s="214"/>
      <c r="AQ774" s="76">
        <f t="shared" si="187"/>
        <v>0</v>
      </c>
      <c r="AR774" s="91">
        <f t="shared" si="191"/>
        <v>0</v>
      </c>
      <c r="AS774" s="184">
        <f>IF(EA_Tabelle!$AI774="Ja",EA_Tabelle!$AM774,IF(EA_Tabelle!$Y774&lt;&gt;"",EA_Tabelle!$Y774,EA_Tabelle!$U774))</f>
        <v>0</v>
      </c>
      <c r="AT774" s="76">
        <f>IF(EA_Tabelle!$AI774="Ja",EA_Tabelle!$AN774,IF(EA_Tabelle!$AC774&lt;&gt;0,EA_Tabelle!$AC774,EA_Tabelle!$W774))</f>
        <v>0</v>
      </c>
      <c r="AU774" s="91">
        <f>IF(EA_Tabelle!$AI774="Ja",EA_Tabelle!$AO774,IF(EA_Tabelle!$AF774&lt;&gt;0,EA_Tabelle!$AF774,EA_Tabelle!$X774))</f>
        <v>0</v>
      </c>
    </row>
    <row r="775" spans="1:47" ht="25" customHeight="1" x14ac:dyDescent="0.3">
      <c r="A775" s="89" t="str">
        <f t="shared" si="192"/>
        <v>0_755</v>
      </c>
      <c r="B775" s="78">
        <f t="shared" si="178"/>
        <v>0</v>
      </c>
      <c r="C775" s="78">
        <f>IF(EA_Tabelle!$B450="","",COUNTIF($B$20:B774,EA_Tabelle!$B450)+1)</f>
        <v>755</v>
      </c>
      <c r="D775" s="77">
        <f t="shared" si="193"/>
        <v>0</v>
      </c>
      <c r="E775" s="77" t="e">
        <f>INDEX(Lieferanten[L_ID],MATCH(EA_Tabelle!$M775,Lieferanten[Lieferantenbezeichnung],0))</f>
        <v>#N/A</v>
      </c>
      <c r="F775" s="79">
        <f t="shared" si="180"/>
        <v>0</v>
      </c>
      <c r="G775" s="79" t="str">
        <f>IF(EA_Tabelle!$L775="","",(INDEX(BT[Ressort],MATCH(EA_Tabelle!$L775,BT[Bedarfsträger],0))))</f>
        <v/>
      </c>
      <c r="H775" s="80" t="str">
        <f>IF(EA_Tabelle!$L775="","",(INDEX(BT[BT_ID],MATCH(EA_Tabelle!$L775,BT[Bedarfsträger],0))))</f>
        <v/>
      </c>
      <c r="I775" s="82">
        <f t="shared" si="181"/>
        <v>0</v>
      </c>
      <c r="J775" s="82">
        <f t="shared" si="182"/>
        <v>0</v>
      </c>
      <c r="K775" s="83">
        <f t="shared" si="183"/>
        <v>0</v>
      </c>
      <c r="L775" s="44"/>
      <c r="M775" s="46"/>
      <c r="N775" s="208"/>
      <c r="O775" s="44"/>
      <c r="P775" s="43"/>
      <c r="Q775" s="206"/>
      <c r="R775" s="44"/>
      <c r="S775" s="90"/>
      <c r="T775" s="46"/>
      <c r="U775" s="210"/>
      <c r="V775" s="43"/>
      <c r="W775" s="186">
        <f>IFERROR(U775*INDEX(Preisstufen[Netto],MATCH(EA_Tabelle!T775,Preisstufen[Preisstufe],0)),0)</f>
        <v>0</v>
      </c>
      <c r="X775" s="186">
        <f t="shared" si="194"/>
        <v>0</v>
      </c>
      <c r="Y775" s="47"/>
      <c r="Z775" s="211"/>
      <c r="AA775" s="212"/>
      <c r="AB775" s="193">
        <f t="shared" si="184"/>
        <v>0</v>
      </c>
      <c r="AC775" s="211">
        <f t="shared" si="185"/>
        <v>0</v>
      </c>
      <c r="AD775" s="88">
        <v>0.19</v>
      </c>
      <c r="AE775" s="195">
        <f t="shared" si="188"/>
        <v>0</v>
      </c>
      <c r="AF775" s="211">
        <f t="shared" si="189"/>
        <v>0</v>
      </c>
      <c r="AG775" s="50"/>
      <c r="AH775" s="43"/>
      <c r="AI775" s="46"/>
      <c r="AJ775" s="43"/>
      <c r="AK775" s="43"/>
      <c r="AL775" s="46"/>
      <c r="AM775" s="47"/>
      <c r="AN775" s="76">
        <f t="shared" si="186"/>
        <v>0</v>
      </c>
      <c r="AO775" s="76">
        <f t="shared" si="190"/>
        <v>0</v>
      </c>
      <c r="AP775" s="214"/>
      <c r="AQ775" s="76">
        <f t="shared" si="187"/>
        <v>0</v>
      </c>
      <c r="AR775" s="91">
        <f t="shared" si="191"/>
        <v>0</v>
      </c>
      <c r="AS775" s="184">
        <f>IF(EA_Tabelle!$AI775="Ja",EA_Tabelle!$AM775,IF(EA_Tabelle!$Y775&lt;&gt;"",EA_Tabelle!$Y775,EA_Tabelle!$U775))</f>
        <v>0</v>
      </c>
      <c r="AT775" s="76">
        <f>IF(EA_Tabelle!$AI775="Ja",EA_Tabelle!$AN775,IF(EA_Tabelle!$AC775&lt;&gt;0,EA_Tabelle!$AC775,EA_Tabelle!$W775))</f>
        <v>0</v>
      </c>
      <c r="AU775" s="91">
        <f>IF(EA_Tabelle!$AI775="Ja",EA_Tabelle!$AO775,IF(EA_Tabelle!$AF775&lt;&gt;0,EA_Tabelle!$AF775,EA_Tabelle!$X775))</f>
        <v>0</v>
      </c>
    </row>
    <row r="776" spans="1:47" ht="25" customHeight="1" x14ac:dyDescent="0.3">
      <c r="A776" s="89" t="str">
        <f t="shared" si="192"/>
        <v>0_756</v>
      </c>
      <c r="B776" s="78">
        <f t="shared" si="178"/>
        <v>0</v>
      </c>
      <c r="C776" s="78">
        <f>IF(EA_Tabelle!$B451="","",COUNTIF($B$20:B775,EA_Tabelle!$B451)+1)</f>
        <v>756</v>
      </c>
      <c r="D776" s="77">
        <f t="shared" si="193"/>
        <v>0</v>
      </c>
      <c r="E776" s="77" t="e">
        <f>INDEX(Lieferanten[L_ID],MATCH(EA_Tabelle!$M776,Lieferanten[Lieferantenbezeichnung],0))</f>
        <v>#N/A</v>
      </c>
      <c r="F776" s="79">
        <f t="shared" si="180"/>
        <v>0</v>
      </c>
      <c r="G776" s="79" t="str">
        <f>IF(EA_Tabelle!$L776="","",(INDEX(BT[Ressort],MATCH(EA_Tabelle!$L776,BT[Bedarfsträger],0))))</f>
        <v/>
      </c>
      <c r="H776" s="80" t="str">
        <f>IF(EA_Tabelle!$L776="","",(INDEX(BT[BT_ID],MATCH(EA_Tabelle!$L776,BT[Bedarfsträger],0))))</f>
        <v/>
      </c>
      <c r="I776" s="82">
        <f t="shared" si="181"/>
        <v>0</v>
      </c>
      <c r="J776" s="82">
        <f t="shared" si="182"/>
        <v>0</v>
      </c>
      <c r="K776" s="83">
        <f t="shared" si="183"/>
        <v>0</v>
      </c>
      <c r="L776" s="44"/>
      <c r="M776" s="46"/>
      <c r="N776" s="208"/>
      <c r="O776" s="44"/>
      <c r="P776" s="43"/>
      <c r="Q776" s="206"/>
      <c r="R776" s="44"/>
      <c r="S776" s="90"/>
      <c r="T776" s="46"/>
      <c r="U776" s="210"/>
      <c r="V776" s="43"/>
      <c r="W776" s="186">
        <f>IFERROR(U776*INDEX(Preisstufen[Netto],MATCH(EA_Tabelle!T776,Preisstufen[Preisstufe],0)),0)</f>
        <v>0</v>
      </c>
      <c r="X776" s="186">
        <f t="shared" si="194"/>
        <v>0</v>
      </c>
      <c r="Y776" s="47"/>
      <c r="Z776" s="211"/>
      <c r="AA776" s="212"/>
      <c r="AB776" s="193">
        <f t="shared" si="184"/>
        <v>0</v>
      </c>
      <c r="AC776" s="211">
        <f t="shared" si="185"/>
        <v>0</v>
      </c>
      <c r="AD776" s="88">
        <v>0.19</v>
      </c>
      <c r="AE776" s="195">
        <f t="shared" si="188"/>
        <v>0</v>
      </c>
      <c r="AF776" s="211">
        <f t="shared" si="189"/>
        <v>0</v>
      </c>
      <c r="AG776" s="50"/>
      <c r="AH776" s="43"/>
      <c r="AI776" s="46"/>
      <c r="AJ776" s="43"/>
      <c r="AK776" s="43"/>
      <c r="AL776" s="46"/>
      <c r="AM776" s="47"/>
      <c r="AN776" s="76">
        <f t="shared" si="186"/>
        <v>0</v>
      </c>
      <c r="AO776" s="76">
        <f t="shared" si="190"/>
        <v>0</v>
      </c>
      <c r="AP776" s="214"/>
      <c r="AQ776" s="76">
        <f t="shared" si="187"/>
        <v>0</v>
      </c>
      <c r="AR776" s="91">
        <f t="shared" si="191"/>
        <v>0</v>
      </c>
      <c r="AS776" s="184">
        <f>IF(EA_Tabelle!$AI776="Ja",EA_Tabelle!$AM776,IF(EA_Tabelle!$Y776&lt;&gt;"",EA_Tabelle!$Y776,EA_Tabelle!$U776))</f>
        <v>0</v>
      </c>
      <c r="AT776" s="76">
        <f>IF(EA_Tabelle!$AI776="Ja",EA_Tabelle!$AN776,IF(EA_Tabelle!$AC776&lt;&gt;0,EA_Tabelle!$AC776,EA_Tabelle!$W776))</f>
        <v>0</v>
      </c>
      <c r="AU776" s="91">
        <f>IF(EA_Tabelle!$AI776="Ja",EA_Tabelle!$AO776,IF(EA_Tabelle!$AF776&lt;&gt;0,EA_Tabelle!$AF776,EA_Tabelle!$X776))</f>
        <v>0</v>
      </c>
    </row>
    <row r="777" spans="1:47" ht="25" customHeight="1" x14ac:dyDescent="0.3">
      <c r="A777" s="89" t="str">
        <f t="shared" si="192"/>
        <v>0_757</v>
      </c>
      <c r="B777" s="78">
        <f t="shared" si="178"/>
        <v>0</v>
      </c>
      <c r="C777" s="78">
        <f>IF(EA_Tabelle!$B452="","",COUNTIF($B$20:B776,EA_Tabelle!$B452)+1)</f>
        <v>757</v>
      </c>
      <c r="D777" s="77">
        <f t="shared" si="193"/>
        <v>0</v>
      </c>
      <c r="E777" s="77" t="e">
        <f>INDEX(Lieferanten[L_ID],MATCH(EA_Tabelle!$M777,Lieferanten[Lieferantenbezeichnung],0))</f>
        <v>#N/A</v>
      </c>
      <c r="F777" s="79">
        <f t="shared" si="180"/>
        <v>0</v>
      </c>
      <c r="G777" s="79" t="str">
        <f>IF(EA_Tabelle!$L777="","",(INDEX(BT[Ressort],MATCH(EA_Tabelle!$L777,BT[Bedarfsträger],0))))</f>
        <v/>
      </c>
      <c r="H777" s="80" t="str">
        <f>IF(EA_Tabelle!$L777="","",(INDEX(BT[BT_ID],MATCH(EA_Tabelle!$L777,BT[Bedarfsträger],0))))</f>
        <v/>
      </c>
      <c r="I777" s="82">
        <f t="shared" si="181"/>
        <v>0</v>
      </c>
      <c r="J777" s="82">
        <f t="shared" si="182"/>
        <v>0</v>
      </c>
      <c r="K777" s="83">
        <f t="shared" si="183"/>
        <v>0</v>
      </c>
      <c r="L777" s="44"/>
      <c r="M777" s="46"/>
      <c r="N777" s="208"/>
      <c r="O777" s="44"/>
      <c r="P777" s="43"/>
      <c r="Q777" s="206"/>
      <c r="R777" s="44"/>
      <c r="S777" s="90"/>
      <c r="T777" s="46"/>
      <c r="U777" s="210"/>
      <c r="V777" s="43"/>
      <c r="W777" s="186">
        <f>IFERROR(U777*INDEX(Preisstufen[Netto],MATCH(EA_Tabelle!T777,Preisstufen[Preisstufe],0)),0)</f>
        <v>0</v>
      </c>
      <c r="X777" s="186">
        <f t="shared" si="194"/>
        <v>0</v>
      </c>
      <c r="Y777" s="47"/>
      <c r="Z777" s="211"/>
      <c r="AA777" s="212"/>
      <c r="AB777" s="193">
        <f t="shared" si="184"/>
        <v>0</v>
      </c>
      <c r="AC777" s="211">
        <f t="shared" si="185"/>
        <v>0</v>
      </c>
      <c r="AD777" s="88">
        <v>0.19</v>
      </c>
      <c r="AE777" s="195">
        <f t="shared" si="188"/>
        <v>0</v>
      </c>
      <c r="AF777" s="211">
        <f t="shared" si="189"/>
        <v>0</v>
      </c>
      <c r="AG777" s="50"/>
      <c r="AH777" s="43"/>
      <c r="AI777" s="46"/>
      <c r="AJ777" s="43"/>
      <c r="AK777" s="43"/>
      <c r="AL777" s="46"/>
      <c r="AM777" s="47"/>
      <c r="AN777" s="76">
        <f t="shared" si="186"/>
        <v>0</v>
      </c>
      <c r="AO777" s="76">
        <f t="shared" si="190"/>
        <v>0</v>
      </c>
      <c r="AP777" s="214"/>
      <c r="AQ777" s="76">
        <f t="shared" si="187"/>
        <v>0</v>
      </c>
      <c r="AR777" s="91">
        <f t="shared" si="191"/>
        <v>0</v>
      </c>
      <c r="AS777" s="184">
        <f>IF(EA_Tabelle!$AI777="Ja",EA_Tabelle!$AM777,IF(EA_Tabelle!$Y777&lt;&gt;"",EA_Tabelle!$Y777,EA_Tabelle!$U777))</f>
        <v>0</v>
      </c>
      <c r="AT777" s="76">
        <f>IF(EA_Tabelle!$AI777="Ja",EA_Tabelle!$AN777,IF(EA_Tabelle!$AC777&lt;&gt;0,EA_Tabelle!$AC777,EA_Tabelle!$W777))</f>
        <v>0</v>
      </c>
      <c r="AU777" s="91">
        <f>IF(EA_Tabelle!$AI777="Ja",EA_Tabelle!$AO777,IF(EA_Tabelle!$AF777&lt;&gt;0,EA_Tabelle!$AF777,EA_Tabelle!$X777))</f>
        <v>0</v>
      </c>
    </row>
    <row r="778" spans="1:47" ht="25" customHeight="1" x14ac:dyDescent="0.3">
      <c r="A778" s="89" t="str">
        <f t="shared" si="192"/>
        <v>0_758</v>
      </c>
      <c r="B778" s="78">
        <f t="shared" si="178"/>
        <v>0</v>
      </c>
      <c r="C778" s="78">
        <f>IF(EA_Tabelle!$B453="","",COUNTIF($B$20:B777,EA_Tabelle!$B453)+1)</f>
        <v>758</v>
      </c>
      <c r="D778" s="77">
        <f t="shared" si="193"/>
        <v>0</v>
      </c>
      <c r="E778" s="77" t="e">
        <f>INDEX(Lieferanten[L_ID],MATCH(EA_Tabelle!$M778,Lieferanten[Lieferantenbezeichnung],0))</f>
        <v>#N/A</v>
      </c>
      <c r="F778" s="79">
        <f t="shared" si="180"/>
        <v>0</v>
      </c>
      <c r="G778" s="79" t="str">
        <f>IF(EA_Tabelle!$L778="","",(INDEX(BT[Ressort],MATCH(EA_Tabelle!$L778,BT[Bedarfsträger],0))))</f>
        <v/>
      </c>
      <c r="H778" s="80" t="str">
        <f>IF(EA_Tabelle!$L778="","",(INDEX(BT[BT_ID],MATCH(EA_Tabelle!$L778,BT[Bedarfsträger],0))))</f>
        <v/>
      </c>
      <c r="I778" s="82">
        <f t="shared" si="181"/>
        <v>0</v>
      </c>
      <c r="J778" s="82">
        <f t="shared" si="182"/>
        <v>0</v>
      </c>
      <c r="K778" s="83">
        <f t="shared" si="183"/>
        <v>0</v>
      </c>
      <c r="L778" s="44"/>
      <c r="M778" s="46"/>
      <c r="N778" s="208"/>
      <c r="O778" s="44"/>
      <c r="P778" s="43"/>
      <c r="Q778" s="206"/>
      <c r="R778" s="44"/>
      <c r="S778" s="90"/>
      <c r="T778" s="46"/>
      <c r="U778" s="210"/>
      <c r="V778" s="43"/>
      <c r="W778" s="186">
        <f>IFERROR(U778*INDEX(Preisstufen[Netto],MATCH(EA_Tabelle!T778,Preisstufen[Preisstufe],0)),0)</f>
        <v>0</v>
      </c>
      <c r="X778" s="186">
        <f t="shared" si="194"/>
        <v>0</v>
      </c>
      <c r="Y778" s="47"/>
      <c r="Z778" s="211"/>
      <c r="AA778" s="212"/>
      <c r="AB778" s="193">
        <f t="shared" si="184"/>
        <v>0</v>
      </c>
      <c r="AC778" s="211">
        <f t="shared" si="185"/>
        <v>0</v>
      </c>
      <c r="AD778" s="88">
        <v>0.19</v>
      </c>
      <c r="AE778" s="195">
        <f t="shared" si="188"/>
        <v>0</v>
      </c>
      <c r="AF778" s="211">
        <f t="shared" si="189"/>
        <v>0</v>
      </c>
      <c r="AG778" s="50"/>
      <c r="AH778" s="43"/>
      <c r="AI778" s="46"/>
      <c r="AJ778" s="43"/>
      <c r="AK778" s="43"/>
      <c r="AL778" s="46"/>
      <c r="AM778" s="47"/>
      <c r="AN778" s="76">
        <f t="shared" si="186"/>
        <v>0</v>
      </c>
      <c r="AO778" s="76">
        <f t="shared" si="190"/>
        <v>0</v>
      </c>
      <c r="AP778" s="214"/>
      <c r="AQ778" s="76">
        <f t="shared" si="187"/>
        <v>0</v>
      </c>
      <c r="AR778" s="91">
        <f t="shared" si="191"/>
        <v>0</v>
      </c>
      <c r="AS778" s="184">
        <f>IF(EA_Tabelle!$AI778="Ja",EA_Tabelle!$AM778,IF(EA_Tabelle!$Y778&lt;&gt;"",EA_Tabelle!$Y778,EA_Tabelle!$U778))</f>
        <v>0</v>
      </c>
      <c r="AT778" s="76">
        <f>IF(EA_Tabelle!$AI778="Ja",EA_Tabelle!$AN778,IF(EA_Tabelle!$AC778&lt;&gt;0,EA_Tabelle!$AC778,EA_Tabelle!$W778))</f>
        <v>0</v>
      </c>
      <c r="AU778" s="91">
        <f>IF(EA_Tabelle!$AI778="Ja",EA_Tabelle!$AO778,IF(EA_Tabelle!$AF778&lt;&gt;0,EA_Tabelle!$AF778,EA_Tabelle!$X778))</f>
        <v>0</v>
      </c>
    </row>
    <row r="779" spans="1:47" ht="25" customHeight="1" x14ac:dyDescent="0.3">
      <c r="A779" s="89" t="str">
        <f t="shared" si="192"/>
        <v>0_759</v>
      </c>
      <c r="B779" s="78">
        <f t="shared" si="178"/>
        <v>0</v>
      </c>
      <c r="C779" s="78">
        <f>IF(EA_Tabelle!$B454="","",COUNTIF($B$20:B778,EA_Tabelle!$B454)+1)</f>
        <v>759</v>
      </c>
      <c r="D779" s="77">
        <f t="shared" si="193"/>
        <v>0</v>
      </c>
      <c r="E779" s="77" t="e">
        <f>INDEX(Lieferanten[L_ID],MATCH(EA_Tabelle!$M779,Lieferanten[Lieferantenbezeichnung],0))</f>
        <v>#N/A</v>
      </c>
      <c r="F779" s="79">
        <f t="shared" si="180"/>
        <v>0</v>
      </c>
      <c r="G779" s="79" t="str">
        <f>IF(EA_Tabelle!$L779="","",(INDEX(BT[Ressort],MATCH(EA_Tabelle!$L779,BT[Bedarfsträger],0))))</f>
        <v/>
      </c>
      <c r="H779" s="80" t="str">
        <f>IF(EA_Tabelle!$L779="","",(INDEX(BT[BT_ID],MATCH(EA_Tabelle!$L779,BT[Bedarfsträger],0))))</f>
        <v/>
      </c>
      <c r="I779" s="82">
        <f t="shared" si="181"/>
        <v>0</v>
      </c>
      <c r="J779" s="82">
        <f t="shared" si="182"/>
        <v>0</v>
      </c>
      <c r="K779" s="83">
        <f t="shared" si="183"/>
        <v>0</v>
      </c>
      <c r="L779" s="44"/>
      <c r="M779" s="46"/>
      <c r="N779" s="208"/>
      <c r="O779" s="44"/>
      <c r="P779" s="43"/>
      <c r="Q779" s="206"/>
      <c r="R779" s="44"/>
      <c r="S779" s="90"/>
      <c r="T779" s="46"/>
      <c r="U779" s="210"/>
      <c r="V779" s="43"/>
      <c r="W779" s="186">
        <f>IFERROR(U779*INDEX(Preisstufen[Netto],MATCH(EA_Tabelle!T779,Preisstufen[Preisstufe],0)),0)</f>
        <v>0</v>
      </c>
      <c r="X779" s="186">
        <f t="shared" si="194"/>
        <v>0</v>
      </c>
      <c r="Y779" s="47"/>
      <c r="Z779" s="211"/>
      <c r="AA779" s="212"/>
      <c r="AB779" s="193">
        <f t="shared" si="184"/>
        <v>0</v>
      </c>
      <c r="AC779" s="211">
        <f t="shared" si="185"/>
        <v>0</v>
      </c>
      <c r="AD779" s="88">
        <v>0.19</v>
      </c>
      <c r="AE779" s="195">
        <f t="shared" si="188"/>
        <v>0</v>
      </c>
      <c r="AF779" s="211">
        <f t="shared" si="189"/>
        <v>0</v>
      </c>
      <c r="AG779" s="50"/>
      <c r="AH779" s="43"/>
      <c r="AI779" s="46"/>
      <c r="AJ779" s="43"/>
      <c r="AK779" s="43"/>
      <c r="AL779" s="46"/>
      <c r="AM779" s="47"/>
      <c r="AN779" s="76">
        <f t="shared" si="186"/>
        <v>0</v>
      </c>
      <c r="AO779" s="76">
        <f t="shared" si="190"/>
        <v>0</v>
      </c>
      <c r="AP779" s="214"/>
      <c r="AQ779" s="76">
        <f t="shared" si="187"/>
        <v>0</v>
      </c>
      <c r="AR779" s="91">
        <f t="shared" si="191"/>
        <v>0</v>
      </c>
      <c r="AS779" s="184">
        <f>IF(EA_Tabelle!$AI779="Ja",EA_Tabelle!$AM779,IF(EA_Tabelle!$Y779&lt;&gt;"",EA_Tabelle!$Y779,EA_Tabelle!$U779))</f>
        <v>0</v>
      </c>
      <c r="AT779" s="76">
        <f>IF(EA_Tabelle!$AI779="Ja",EA_Tabelle!$AN779,IF(EA_Tabelle!$AC779&lt;&gt;0,EA_Tabelle!$AC779,EA_Tabelle!$W779))</f>
        <v>0</v>
      </c>
      <c r="AU779" s="91">
        <f>IF(EA_Tabelle!$AI779="Ja",EA_Tabelle!$AO779,IF(EA_Tabelle!$AF779&lt;&gt;0,EA_Tabelle!$AF779,EA_Tabelle!$X779))</f>
        <v>0</v>
      </c>
    </row>
    <row r="780" spans="1:47" ht="25" customHeight="1" x14ac:dyDescent="0.3">
      <c r="A780" s="89" t="str">
        <f t="shared" si="192"/>
        <v>0_760</v>
      </c>
      <c r="B780" s="78">
        <f t="shared" si="178"/>
        <v>0</v>
      </c>
      <c r="C780" s="78">
        <f>IF(EA_Tabelle!$B455="","",COUNTIF($B$20:B779,EA_Tabelle!$B455)+1)</f>
        <v>760</v>
      </c>
      <c r="D780" s="77">
        <f t="shared" si="193"/>
        <v>0</v>
      </c>
      <c r="E780" s="77" t="e">
        <f>INDEX(Lieferanten[L_ID],MATCH(EA_Tabelle!$M780,Lieferanten[Lieferantenbezeichnung],0))</f>
        <v>#N/A</v>
      </c>
      <c r="F780" s="79">
        <f t="shared" si="180"/>
        <v>0</v>
      </c>
      <c r="G780" s="79" t="str">
        <f>IF(EA_Tabelle!$L780="","",(INDEX(BT[Ressort],MATCH(EA_Tabelle!$L780,BT[Bedarfsträger],0))))</f>
        <v/>
      </c>
      <c r="H780" s="80" t="str">
        <f>IF(EA_Tabelle!$L780="","",(INDEX(BT[BT_ID],MATCH(EA_Tabelle!$L780,BT[Bedarfsträger],0))))</f>
        <v/>
      </c>
      <c r="I780" s="82">
        <f t="shared" si="181"/>
        <v>0</v>
      </c>
      <c r="J780" s="82">
        <f t="shared" si="182"/>
        <v>0</v>
      </c>
      <c r="K780" s="83">
        <f t="shared" si="183"/>
        <v>0</v>
      </c>
      <c r="L780" s="44"/>
      <c r="M780" s="46"/>
      <c r="N780" s="208"/>
      <c r="O780" s="44"/>
      <c r="P780" s="43"/>
      <c r="Q780" s="206"/>
      <c r="R780" s="44"/>
      <c r="S780" s="90"/>
      <c r="T780" s="46"/>
      <c r="U780" s="210"/>
      <c r="V780" s="43"/>
      <c r="W780" s="186">
        <f>IFERROR(U780*INDEX(Preisstufen[Netto],MATCH(EA_Tabelle!T780,Preisstufen[Preisstufe],0)),0)</f>
        <v>0</v>
      </c>
      <c r="X780" s="186">
        <f t="shared" si="194"/>
        <v>0</v>
      </c>
      <c r="Y780" s="47"/>
      <c r="Z780" s="211"/>
      <c r="AA780" s="212"/>
      <c r="AB780" s="193">
        <f t="shared" si="184"/>
        <v>0</v>
      </c>
      <c r="AC780" s="211">
        <f t="shared" si="185"/>
        <v>0</v>
      </c>
      <c r="AD780" s="88">
        <v>0.19</v>
      </c>
      <c r="AE780" s="195">
        <f t="shared" si="188"/>
        <v>0</v>
      </c>
      <c r="AF780" s="211">
        <f t="shared" si="189"/>
        <v>0</v>
      </c>
      <c r="AG780" s="50"/>
      <c r="AH780" s="43"/>
      <c r="AI780" s="46"/>
      <c r="AJ780" s="43"/>
      <c r="AK780" s="43"/>
      <c r="AL780" s="46"/>
      <c r="AM780" s="47"/>
      <c r="AN780" s="76">
        <f t="shared" si="186"/>
        <v>0</v>
      </c>
      <c r="AO780" s="76">
        <f t="shared" si="190"/>
        <v>0</v>
      </c>
      <c r="AP780" s="214"/>
      <c r="AQ780" s="76">
        <f t="shared" si="187"/>
        <v>0</v>
      </c>
      <c r="AR780" s="91">
        <f t="shared" si="191"/>
        <v>0</v>
      </c>
      <c r="AS780" s="184">
        <f>IF(EA_Tabelle!$AI780="Ja",EA_Tabelle!$AM780,IF(EA_Tabelle!$Y780&lt;&gt;"",EA_Tabelle!$Y780,EA_Tabelle!$U780))</f>
        <v>0</v>
      </c>
      <c r="AT780" s="76">
        <f>IF(EA_Tabelle!$AI780="Ja",EA_Tabelle!$AN780,IF(EA_Tabelle!$AC780&lt;&gt;0,EA_Tabelle!$AC780,EA_Tabelle!$W780))</f>
        <v>0</v>
      </c>
      <c r="AU780" s="91">
        <f>IF(EA_Tabelle!$AI780="Ja",EA_Tabelle!$AO780,IF(EA_Tabelle!$AF780&lt;&gt;0,EA_Tabelle!$AF780,EA_Tabelle!$X780))</f>
        <v>0</v>
      </c>
    </row>
    <row r="781" spans="1:47" ht="25" customHeight="1" x14ac:dyDescent="0.3">
      <c r="A781" s="89" t="str">
        <f t="shared" si="192"/>
        <v>0_761</v>
      </c>
      <c r="B781" s="78">
        <f t="shared" si="178"/>
        <v>0</v>
      </c>
      <c r="C781" s="78">
        <f>IF(EA_Tabelle!$B456="","",COUNTIF($B$20:B780,EA_Tabelle!$B456)+1)</f>
        <v>761</v>
      </c>
      <c r="D781" s="77">
        <f t="shared" si="193"/>
        <v>0</v>
      </c>
      <c r="E781" s="77" t="e">
        <f>INDEX(Lieferanten[L_ID],MATCH(EA_Tabelle!$M781,Lieferanten[Lieferantenbezeichnung],0))</f>
        <v>#N/A</v>
      </c>
      <c r="F781" s="79">
        <f t="shared" si="180"/>
        <v>0</v>
      </c>
      <c r="G781" s="79" t="str">
        <f>IF(EA_Tabelle!$L781="","",(INDEX(BT[Ressort],MATCH(EA_Tabelle!$L781,BT[Bedarfsträger],0))))</f>
        <v/>
      </c>
      <c r="H781" s="80" t="str">
        <f>IF(EA_Tabelle!$L781="","",(INDEX(BT[BT_ID],MATCH(EA_Tabelle!$L781,BT[Bedarfsträger],0))))</f>
        <v/>
      </c>
      <c r="I781" s="82">
        <f t="shared" si="181"/>
        <v>0</v>
      </c>
      <c r="J781" s="82">
        <f t="shared" si="182"/>
        <v>0</v>
      </c>
      <c r="K781" s="83">
        <f t="shared" si="183"/>
        <v>0</v>
      </c>
      <c r="L781" s="44"/>
      <c r="M781" s="46"/>
      <c r="N781" s="208"/>
      <c r="O781" s="44"/>
      <c r="P781" s="43"/>
      <c r="Q781" s="206"/>
      <c r="R781" s="44"/>
      <c r="S781" s="90"/>
      <c r="T781" s="46"/>
      <c r="U781" s="210"/>
      <c r="V781" s="43"/>
      <c r="W781" s="186">
        <f>IFERROR(U781*INDEX(Preisstufen[Netto],MATCH(EA_Tabelle!T781,Preisstufen[Preisstufe],0)),0)</f>
        <v>0</v>
      </c>
      <c r="X781" s="186">
        <f t="shared" si="194"/>
        <v>0</v>
      </c>
      <c r="Y781" s="47"/>
      <c r="Z781" s="211"/>
      <c r="AA781" s="212"/>
      <c r="AB781" s="193">
        <f t="shared" si="184"/>
        <v>0</v>
      </c>
      <c r="AC781" s="211">
        <f t="shared" si="185"/>
        <v>0</v>
      </c>
      <c r="AD781" s="88">
        <v>0.19</v>
      </c>
      <c r="AE781" s="195">
        <f t="shared" si="188"/>
        <v>0</v>
      </c>
      <c r="AF781" s="211">
        <f t="shared" si="189"/>
        <v>0</v>
      </c>
      <c r="AG781" s="50"/>
      <c r="AH781" s="43"/>
      <c r="AI781" s="46"/>
      <c r="AJ781" s="43"/>
      <c r="AK781" s="43"/>
      <c r="AL781" s="46"/>
      <c r="AM781" s="47"/>
      <c r="AN781" s="76">
        <f t="shared" si="186"/>
        <v>0</v>
      </c>
      <c r="AO781" s="76">
        <f t="shared" si="190"/>
        <v>0</v>
      </c>
      <c r="AP781" s="214"/>
      <c r="AQ781" s="76">
        <f t="shared" si="187"/>
        <v>0</v>
      </c>
      <c r="AR781" s="91">
        <f t="shared" si="191"/>
        <v>0</v>
      </c>
      <c r="AS781" s="184">
        <f>IF(EA_Tabelle!$AI781="Ja",EA_Tabelle!$AM781,IF(EA_Tabelle!$Y781&lt;&gt;"",EA_Tabelle!$Y781,EA_Tabelle!$U781))</f>
        <v>0</v>
      </c>
      <c r="AT781" s="76">
        <f>IF(EA_Tabelle!$AI781="Ja",EA_Tabelle!$AN781,IF(EA_Tabelle!$AC781&lt;&gt;0,EA_Tabelle!$AC781,EA_Tabelle!$W781))</f>
        <v>0</v>
      </c>
      <c r="AU781" s="91">
        <f>IF(EA_Tabelle!$AI781="Ja",EA_Tabelle!$AO781,IF(EA_Tabelle!$AF781&lt;&gt;0,EA_Tabelle!$AF781,EA_Tabelle!$X781))</f>
        <v>0</v>
      </c>
    </row>
    <row r="782" spans="1:47" ht="25" customHeight="1" x14ac:dyDescent="0.3">
      <c r="A782" s="89" t="str">
        <f t="shared" si="192"/>
        <v>0_762</v>
      </c>
      <c r="B782" s="78">
        <f t="shared" si="178"/>
        <v>0</v>
      </c>
      <c r="C782" s="78">
        <f>IF(EA_Tabelle!$B457="","",COUNTIF($B$20:B781,EA_Tabelle!$B457)+1)</f>
        <v>762</v>
      </c>
      <c r="D782" s="77">
        <f t="shared" si="193"/>
        <v>0</v>
      </c>
      <c r="E782" s="77" t="e">
        <f>INDEX(Lieferanten[L_ID],MATCH(EA_Tabelle!$M782,Lieferanten[Lieferantenbezeichnung],0))</f>
        <v>#N/A</v>
      </c>
      <c r="F782" s="79">
        <f t="shared" si="180"/>
        <v>0</v>
      </c>
      <c r="G782" s="79" t="str">
        <f>IF(EA_Tabelle!$L782="","",(INDEX(BT[Ressort],MATCH(EA_Tabelle!$L782,BT[Bedarfsträger],0))))</f>
        <v/>
      </c>
      <c r="H782" s="80" t="str">
        <f>IF(EA_Tabelle!$L782="","",(INDEX(BT[BT_ID],MATCH(EA_Tabelle!$L782,BT[Bedarfsträger],0))))</f>
        <v/>
      </c>
      <c r="I782" s="82">
        <f t="shared" si="181"/>
        <v>0</v>
      </c>
      <c r="J782" s="82">
        <f t="shared" si="182"/>
        <v>0</v>
      </c>
      <c r="K782" s="83">
        <f t="shared" si="183"/>
        <v>0</v>
      </c>
      <c r="L782" s="44"/>
      <c r="M782" s="46"/>
      <c r="N782" s="208"/>
      <c r="O782" s="44"/>
      <c r="P782" s="43"/>
      <c r="Q782" s="206"/>
      <c r="R782" s="44"/>
      <c r="S782" s="90"/>
      <c r="T782" s="46"/>
      <c r="U782" s="210"/>
      <c r="V782" s="43"/>
      <c r="W782" s="186">
        <f>IFERROR(U782*INDEX(Preisstufen[Netto],MATCH(EA_Tabelle!T782,Preisstufen[Preisstufe],0)),0)</f>
        <v>0</v>
      </c>
      <c r="X782" s="186">
        <f t="shared" si="194"/>
        <v>0</v>
      </c>
      <c r="Y782" s="47"/>
      <c r="Z782" s="211"/>
      <c r="AA782" s="212"/>
      <c r="AB782" s="193">
        <f t="shared" si="184"/>
        <v>0</v>
      </c>
      <c r="AC782" s="211">
        <f t="shared" si="185"/>
        <v>0</v>
      </c>
      <c r="AD782" s="88">
        <v>0.19</v>
      </c>
      <c r="AE782" s="195">
        <f t="shared" si="188"/>
        <v>0</v>
      </c>
      <c r="AF782" s="211">
        <f t="shared" si="189"/>
        <v>0</v>
      </c>
      <c r="AG782" s="50"/>
      <c r="AH782" s="43"/>
      <c r="AI782" s="46"/>
      <c r="AJ782" s="43"/>
      <c r="AK782" s="43"/>
      <c r="AL782" s="46"/>
      <c r="AM782" s="47"/>
      <c r="AN782" s="76">
        <f t="shared" si="186"/>
        <v>0</v>
      </c>
      <c r="AO782" s="76">
        <f t="shared" si="190"/>
        <v>0</v>
      </c>
      <c r="AP782" s="214"/>
      <c r="AQ782" s="76">
        <f t="shared" si="187"/>
        <v>0</v>
      </c>
      <c r="AR782" s="91">
        <f t="shared" si="191"/>
        <v>0</v>
      </c>
      <c r="AS782" s="184">
        <f>IF(EA_Tabelle!$AI782="Ja",EA_Tabelle!$AM782,IF(EA_Tabelle!$Y782&lt;&gt;"",EA_Tabelle!$Y782,EA_Tabelle!$U782))</f>
        <v>0</v>
      </c>
      <c r="AT782" s="76">
        <f>IF(EA_Tabelle!$AI782="Ja",EA_Tabelle!$AN782,IF(EA_Tabelle!$AC782&lt;&gt;0,EA_Tabelle!$AC782,EA_Tabelle!$W782))</f>
        <v>0</v>
      </c>
      <c r="AU782" s="91">
        <f>IF(EA_Tabelle!$AI782="Ja",EA_Tabelle!$AO782,IF(EA_Tabelle!$AF782&lt;&gt;0,EA_Tabelle!$AF782,EA_Tabelle!$X782))</f>
        <v>0</v>
      </c>
    </row>
    <row r="783" spans="1:47" ht="25" customHeight="1" x14ac:dyDescent="0.3">
      <c r="A783" s="89" t="str">
        <f t="shared" si="192"/>
        <v>0_763</v>
      </c>
      <c r="B783" s="78">
        <f t="shared" si="178"/>
        <v>0</v>
      </c>
      <c r="C783" s="78">
        <f>IF(EA_Tabelle!$B458="","",COUNTIF($B$20:B782,EA_Tabelle!$B458)+1)</f>
        <v>763</v>
      </c>
      <c r="D783" s="77">
        <f t="shared" si="193"/>
        <v>0</v>
      </c>
      <c r="E783" s="77" t="e">
        <f>INDEX(Lieferanten[L_ID],MATCH(EA_Tabelle!$M783,Lieferanten[Lieferantenbezeichnung],0))</f>
        <v>#N/A</v>
      </c>
      <c r="F783" s="79">
        <f t="shared" si="180"/>
        <v>0</v>
      </c>
      <c r="G783" s="79" t="str">
        <f>IF(EA_Tabelle!$L783="","",(INDEX(BT[Ressort],MATCH(EA_Tabelle!$L783,BT[Bedarfsträger],0))))</f>
        <v/>
      </c>
      <c r="H783" s="80" t="str">
        <f>IF(EA_Tabelle!$L783="","",(INDEX(BT[BT_ID],MATCH(EA_Tabelle!$L783,BT[Bedarfsträger],0))))</f>
        <v/>
      </c>
      <c r="I783" s="82">
        <f t="shared" si="181"/>
        <v>0</v>
      </c>
      <c r="J783" s="82">
        <f t="shared" si="182"/>
        <v>0</v>
      </c>
      <c r="K783" s="83">
        <f t="shared" si="183"/>
        <v>0</v>
      </c>
      <c r="L783" s="44"/>
      <c r="M783" s="46"/>
      <c r="N783" s="208"/>
      <c r="O783" s="44"/>
      <c r="P783" s="43"/>
      <c r="Q783" s="206"/>
      <c r="R783" s="44"/>
      <c r="S783" s="90"/>
      <c r="T783" s="46"/>
      <c r="U783" s="210"/>
      <c r="V783" s="43"/>
      <c r="W783" s="186">
        <f>IFERROR(U783*INDEX(Preisstufen[Netto],MATCH(EA_Tabelle!T783,Preisstufen[Preisstufe],0)),0)</f>
        <v>0</v>
      </c>
      <c r="X783" s="186">
        <f t="shared" si="194"/>
        <v>0</v>
      </c>
      <c r="Y783" s="47"/>
      <c r="Z783" s="211"/>
      <c r="AA783" s="212"/>
      <c r="AB783" s="193">
        <f t="shared" si="184"/>
        <v>0</v>
      </c>
      <c r="AC783" s="211">
        <f t="shared" si="185"/>
        <v>0</v>
      </c>
      <c r="AD783" s="88">
        <v>0.19</v>
      </c>
      <c r="AE783" s="195">
        <f t="shared" si="188"/>
        <v>0</v>
      </c>
      <c r="AF783" s="211">
        <f t="shared" si="189"/>
        <v>0</v>
      </c>
      <c r="AG783" s="50"/>
      <c r="AH783" s="43"/>
      <c r="AI783" s="46"/>
      <c r="AJ783" s="43"/>
      <c r="AK783" s="43"/>
      <c r="AL783" s="46"/>
      <c r="AM783" s="47"/>
      <c r="AN783" s="76">
        <f t="shared" si="186"/>
        <v>0</v>
      </c>
      <c r="AO783" s="76">
        <f t="shared" si="190"/>
        <v>0</v>
      </c>
      <c r="AP783" s="214"/>
      <c r="AQ783" s="76">
        <f t="shared" si="187"/>
        <v>0</v>
      </c>
      <c r="AR783" s="91">
        <f t="shared" si="191"/>
        <v>0</v>
      </c>
      <c r="AS783" s="184">
        <f>IF(EA_Tabelle!$AI783="Ja",EA_Tabelle!$AM783,IF(EA_Tabelle!$Y783&lt;&gt;"",EA_Tabelle!$Y783,EA_Tabelle!$U783))</f>
        <v>0</v>
      </c>
      <c r="AT783" s="76">
        <f>IF(EA_Tabelle!$AI783="Ja",EA_Tabelle!$AN783,IF(EA_Tabelle!$AC783&lt;&gt;0,EA_Tabelle!$AC783,EA_Tabelle!$W783))</f>
        <v>0</v>
      </c>
      <c r="AU783" s="91">
        <f>IF(EA_Tabelle!$AI783="Ja",EA_Tabelle!$AO783,IF(EA_Tabelle!$AF783&lt;&gt;0,EA_Tabelle!$AF783,EA_Tabelle!$X783))</f>
        <v>0</v>
      </c>
    </row>
    <row r="784" spans="1:47" ht="25" customHeight="1" x14ac:dyDescent="0.3">
      <c r="A784" s="89" t="str">
        <f t="shared" si="192"/>
        <v>0_764</v>
      </c>
      <c r="B784" s="78">
        <f t="shared" si="178"/>
        <v>0</v>
      </c>
      <c r="C784" s="78">
        <f>IF(EA_Tabelle!$B459="","",COUNTIF($B$20:B783,EA_Tabelle!$B459)+1)</f>
        <v>764</v>
      </c>
      <c r="D784" s="77">
        <f t="shared" si="193"/>
        <v>0</v>
      </c>
      <c r="E784" s="77" t="e">
        <f>INDEX(Lieferanten[L_ID],MATCH(EA_Tabelle!$M784,Lieferanten[Lieferantenbezeichnung],0))</f>
        <v>#N/A</v>
      </c>
      <c r="F784" s="79">
        <f t="shared" si="180"/>
        <v>0</v>
      </c>
      <c r="G784" s="79" t="str">
        <f>IF(EA_Tabelle!$L784="","",(INDEX(BT[Ressort],MATCH(EA_Tabelle!$L784,BT[Bedarfsträger],0))))</f>
        <v/>
      </c>
      <c r="H784" s="80" t="str">
        <f>IF(EA_Tabelle!$L784="","",(INDEX(BT[BT_ID],MATCH(EA_Tabelle!$L784,BT[Bedarfsträger],0))))</f>
        <v/>
      </c>
      <c r="I784" s="82">
        <f t="shared" si="181"/>
        <v>0</v>
      </c>
      <c r="J784" s="82">
        <f t="shared" si="182"/>
        <v>0</v>
      </c>
      <c r="K784" s="83">
        <f t="shared" si="183"/>
        <v>0</v>
      </c>
      <c r="L784" s="44"/>
      <c r="M784" s="46"/>
      <c r="N784" s="208"/>
      <c r="O784" s="44"/>
      <c r="P784" s="43"/>
      <c r="Q784" s="206"/>
      <c r="R784" s="44"/>
      <c r="S784" s="90"/>
      <c r="T784" s="46"/>
      <c r="U784" s="210"/>
      <c r="V784" s="43"/>
      <c r="W784" s="186">
        <f>IFERROR(U784*INDEX(Preisstufen[Netto],MATCH(EA_Tabelle!T784,Preisstufen[Preisstufe],0)),0)</f>
        <v>0</v>
      </c>
      <c r="X784" s="186">
        <f t="shared" si="194"/>
        <v>0</v>
      </c>
      <c r="Y784" s="47"/>
      <c r="Z784" s="211"/>
      <c r="AA784" s="212"/>
      <c r="AB784" s="193">
        <f t="shared" si="184"/>
        <v>0</v>
      </c>
      <c r="AC784" s="211">
        <f t="shared" si="185"/>
        <v>0</v>
      </c>
      <c r="AD784" s="88">
        <v>0.19</v>
      </c>
      <c r="AE784" s="195">
        <f t="shared" si="188"/>
        <v>0</v>
      </c>
      <c r="AF784" s="211">
        <f t="shared" si="189"/>
        <v>0</v>
      </c>
      <c r="AG784" s="50"/>
      <c r="AH784" s="43"/>
      <c r="AI784" s="46"/>
      <c r="AJ784" s="43"/>
      <c r="AK784" s="43"/>
      <c r="AL784" s="46"/>
      <c r="AM784" s="47"/>
      <c r="AN784" s="76">
        <f t="shared" si="186"/>
        <v>0</v>
      </c>
      <c r="AO784" s="76">
        <f t="shared" si="190"/>
        <v>0</v>
      </c>
      <c r="AP784" s="214"/>
      <c r="AQ784" s="76">
        <f t="shared" si="187"/>
        <v>0</v>
      </c>
      <c r="AR784" s="91">
        <f t="shared" si="191"/>
        <v>0</v>
      </c>
      <c r="AS784" s="184">
        <f>IF(EA_Tabelle!$AI784="Ja",EA_Tabelle!$AM784,IF(EA_Tabelle!$Y784&lt;&gt;"",EA_Tabelle!$Y784,EA_Tabelle!$U784))</f>
        <v>0</v>
      </c>
      <c r="AT784" s="76">
        <f>IF(EA_Tabelle!$AI784="Ja",EA_Tabelle!$AN784,IF(EA_Tabelle!$AC784&lt;&gt;0,EA_Tabelle!$AC784,EA_Tabelle!$W784))</f>
        <v>0</v>
      </c>
      <c r="AU784" s="91">
        <f>IF(EA_Tabelle!$AI784="Ja",EA_Tabelle!$AO784,IF(EA_Tabelle!$AF784&lt;&gt;0,EA_Tabelle!$AF784,EA_Tabelle!$X784))</f>
        <v>0</v>
      </c>
    </row>
    <row r="785" spans="1:47" ht="25" customHeight="1" x14ac:dyDescent="0.3">
      <c r="A785" s="89" t="str">
        <f t="shared" si="192"/>
        <v>0_765</v>
      </c>
      <c r="B785" s="78">
        <f t="shared" si="178"/>
        <v>0</v>
      </c>
      <c r="C785" s="78">
        <f>IF(EA_Tabelle!$B460="","",COUNTIF($B$20:B784,EA_Tabelle!$B460)+1)</f>
        <v>765</v>
      </c>
      <c r="D785" s="77">
        <f t="shared" si="193"/>
        <v>0</v>
      </c>
      <c r="E785" s="77" t="e">
        <f>INDEX(Lieferanten[L_ID],MATCH(EA_Tabelle!$M785,Lieferanten[Lieferantenbezeichnung],0))</f>
        <v>#N/A</v>
      </c>
      <c r="F785" s="79">
        <f t="shared" si="180"/>
        <v>0</v>
      </c>
      <c r="G785" s="79" t="str">
        <f>IF(EA_Tabelle!$L785="","",(INDEX(BT[Ressort],MATCH(EA_Tabelle!$L785,BT[Bedarfsträger],0))))</f>
        <v/>
      </c>
      <c r="H785" s="80" t="str">
        <f>IF(EA_Tabelle!$L785="","",(INDEX(BT[BT_ID],MATCH(EA_Tabelle!$L785,BT[Bedarfsträger],0))))</f>
        <v/>
      </c>
      <c r="I785" s="82">
        <f t="shared" si="181"/>
        <v>0</v>
      </c>
      <c r="J785" s="82">
        <f t="shared" si="182"/>
        <v>0</v>
      </c>
      <c r="K785" s="83">
        <f t="shared" si="183"/>
        <v>0</v>
      </c>
      <c r="L785" s="44"/>
      <c r="M785" s="46"/>
      <c r="N785" s="208"/>
      <c r="O785" s="44"/>
      <c r="P785" s="43"/>
      <c r="Q785" s="206"/>
      <c r="R785" s="44"/>
      <c r="S785" s="90"/>
      <c r="T785" s="46"/>
      <c r="U785" s="210"/>
      <c r="V785" s="43"/>
      <c r="W785" s="186">
        <f>IFERROR(U785*INDEX(Preisstufen[Netto],MATCH(EA_Tabelle!T785,Preisstufen[Preisstufe],0)),0)</f>
        <v>0</v>
      </c>
      <c r="X785" s="186">
        <f t="shared" si="194"/>
        <v>0</v>
      </c>
      <c r="Y785" s="47"/>
      <c r="Z785" s="211"/>
      <c r="AA785" s="212"/>
      <c r="AB785" s="193">
        <f t="shared" si="184"/>
        <v>0</v>
      </c>
      <c r="AC785" s="211">
        <f t="shared" si="185"/>
        <v>0</v>
      </c>
      <c r="AD785" s="88">
        <v>0.19</v>
      </c>
      <c r="AE785" s="195">
        <f t="shared" si="188"/>
        <v>0</v>
      </c>
      <c r="AF785" s="211">
        <f t="shared" si="189"/>
        <v>0</v>
      </c>
      <c r="AG785" s="50"/>
      <c r="AH785" s="43"/>
      <c r="AI785" s="46"/>
      <c r="AJ785" s="43"/>
      <c r="AK785" s="43"/>
      <c r="AL785" s="46"/>
      <c r="AM785" s="47"/>
      <c r="AN785" s="76">
        <f t="shared" si="186"/>
        <v>0</v>
      </c>
      <c r="AO785" s="76">
        <f t="shared" si="190"/>
        <v>0</v>
      </c>
      <c r="AP785" s="214"/>
      <c r="AQ785" s="76">
        <f t="shared" si="187"/>
        <v>0</v>
      </c>
      <c r="AR785" s="91">
        <f t="shared" si="191"/>
        <v>0</v>
      </c>
      <c r="AS785" s="184">
        <f>IF(EA_Tabelle!$AI785="Ja",EA_Tabelle!$AM785,IF(EA_Tabelle!$Y785&lt;&gt;"",EA_Tabelle!$Y785,EA_Tabelle!$U785))</f>
        <v>0</v>
      </c>
      <c r="AT785" s="76">
        <f>IF(EA_Tabelle!$AI785="Ja",EA_Tabelle!$AN785,IF(EA_Tabelle!$AC785&lt;&gt;0,EA_Tabelle!$AC785,EA_Tabelle!$W785))</f>
        <v>0</v>
      </c>
      <c r="AU785" s="91">
        <f>IF(EA_Tabelle!$AI785="Ja",EA_Tabelle!$AO785,IF(EA_Tabelle!$AF785&lt;&gt;0,EA_Tabelle!$AF785,EA_Tabelle!$X785))</f>
        <v>0</v>
      </c>
    </row>
    <row r="786" spans="1:47" ht="25" customHeight="1" x14ac:dyDescent="0.3">
      <c r="A786" s="89" t="str">
        <f t="shared" si="192"/>
        <v>0_766</v>
      </c>
      <c r="B786" s="78">
        <f t="shared" si="178"/>
        <v>0</v>
      </c>
      <c r="C786" s="78">
        <f>IF(EA_Tabelle!$B461="","",COUNTIF($B$20:B785,EA_Tabelle!$B461)+1)</f>
        <v>766</v>
      </c>
      <c r="D786" s="77">
        <f t="shared" si="193"/>
        <v>0</v>
      </c>
      <c r="E786" s="77" t="e">
        <f>INDEX(Lieferanten[L_ID],MATCH(EA_Tabelle!$M786,Lieferanten[Lieferantenbezeichnung],0))</f>
        <v>#N/A</v>
      </c>
      <c r="F786" s="79">
        <f t="shared" si="180"/>
        <v>0</v>
      </c>
      <c r="G786" s="79" t="str">
        <f>IF(EA_Tabelle!$L786="","",(INDEX(BT[Ressort],MATCH(EA_Tabelle!$L786,BT[Bedarfsträger],0))))</f>
        <v/>
      </c>
      <c r="H786" s="80" t="str">
        <f>IF(EA_Tabelle!$L786="","",(INDEX(BT[BT_ID],MATCH(EA_Tabelle!$L786,BT[Bedarfsträger],0))))</f>
        <v/>
      </c>
      <c r="I786" s="82">
        <f t="shared" si="181"/>
        <v>0</v>
      </c>
      <c r="J786" s="82">
        <f t="shared" si="182"/>
        <v>0</v>
      </c>
      <c r="K786" s="83">
        <f t="shared" si="183"/>
        <v>0</v>
      </c>
      <c r="L786" s="44"/>
      <c r="M786" s="46"/>
      <c r="N786" s="208"/>
      <c r="O786" s="44"/>
      <c r="P786" s="43"/>
      <c r="Q786" s="206"/>
      <c r="R786" s="44"/>
      <c r="S786" s="90"/>
      <c r="T786" s="46"/>
      <c r="U786" s="210"/>
      <c r="V786" s="43"/>
      <c r="W786" s="186">
        <f>IFERROR(U786*INDEX(Preisstufen[Netto],MATCH(EA_Tabelle!T786,Preisstufen[Preisstufe],0)),0)</f>
        <v>0</v>
      </c>
      <c r="X786" s="186">
        <f t="shared" si="194"/>
        <v>0</v>
      </c>
      <c r="Y786" s="47"/>
      <c r="Z786" s="211"/>
      <c r="AA786" s="212"/>
      <c r="AB786" s="193">
        <f t="shared" si="184"/>
        <v>0</v>
      </c>
      <c r="AC786" s="211">
        <f t="shared" si="185"/>
        <v>0</v>
      </c>
      <c r="AD786" s="88">
        <v>0.19</v>
      </c>
      <c r="AE786" s="195">
        <f t="shared" si="188"/>
        <v>0</v>
      </c>
      <c r="AF786" s="211">
        <f t="shared" si="189"/>
        <v>0</v>
      </c>
      <c r="AG786" s="50"/>
      <c r="AH786" s="43"/>
      <c r="AI786" s="46"/>
      <c r="AJ786" s="43"/>
      <c r="AK786" s="43"/>
      <c r="AL786" s="46"/>
      <c r="AM786" s="47"/>
      <c r="AN786" s="76">
        <f t="shared" si="186"/>
        <v>0</v>
      </c>
      <c r="AO786" s="76">
        <f t="shared" si="190"/>
        <v>0</v>
      </c>
      <c r="AP786" s="214"/>
      <c r="AQ786" s="76">
        <f t="shared" si="187"/>
        <v>0</v>
      </c>
      <c r="AR786" s="91">
        <f t="shared" si="191"/>
        <v>0</v>
      </c>
      <c r="AS786" s="184">
        <f>IF(EA_Tabelle!$AI786="Ja",EA_Tabelle!$AM786,IF(EA_Tabelle!$Y786&lt;&gt;"",EA_Tabelle!$Y786,EA_Tabelle!$U786))</f>
        <v>0</v>
      </c>
      <c r="AT786" s="76">
        <f>IF(EA_Tabelle!$AI786="Ja",EA_Tabelle!$AN786,IF(EA_Tabelle!$AC786&lt;&gt;0,EA_Tabelle!$AC786,EA_Tabelle!$W786))</f>
        <v>0</v>
      </c>
      <c r="AU786" s="91">
        <f>IF(EA_Tabelle!$AI786="Ja",EA_Tabelle!$AO786,IF(EA_Tabelle!$AF786&lt;&gt;0,EA_Tabelle!$AF786,EA_Tabelle!$X786))</f>
        <v>0</v>
      </c>
    </row>
    <row r="787" spans="1:47" ht="25" customHeight="1" x14ac:dyDescent="0.3">
      <c r="A787" s="89" t="str">
        <f t="shared" si="192"/>
        <v>0_767</v>
      </c>
      <c r="B787" s="78">
        <f t="shared" si="178"/>
        <v>0</v>
      </c>
      <c r="C787" s="78">
        <f>IF(EA_Tabelle!$B462="","",COUNTIF($B$20:B786,EA_Tabelle!$B462)+1)</f>
        <v>767</v>
      </c>
      <c r="D787" s="77">
        <f t="shared" si="193"/>
        <v>0</v>
      </c>
      <c r="E787" s="77" t="e">
        <f>INDEX(Lieferanten[L_ID],MATCH(EA_Tabelle!$M787,Lieferanten[Lieferantenbezeichnung],0))</f>
        <v>#N/A</v>
      </c>
      <c r="F787" s="79">
        <f t="shared" si="180"/>
        <v>0</v>
      </c>
      <c r="G787" s="79" t="str">
        <f>IF(EA_Tabelle!$L787="","",(INDEX(BT[Ressort],MATCH(EA_Tabelle!$L787,BT[Bedarfsträger],0))))</f>
        <v/>
      </c>
      <c r="H787" s="80" t="str">
        <f>IF(EA_Tabelle!$L787="","",(INDEX(BT[BT_ID],MATCH(EA_Tabelle!$L787,BT[Bedarfsträger],0))))</f>
        <v/>
      </c>
      <c r="I787" s="82">
        <f t="shared" si="181"/>
        <v>0</v>
      </c>
      <c r="J787" s="82">
        <f t="shared" si="182"/>
        <v>0</v>
      </c>
      <c r="K787" s="83">
        <f t="shared" si="183"/>
        <v>0</v>
      </c>
      <c r="L787" s="44"/>
      <c r="M787" s="46"/>
      <c r="N787" s="208"/>
      <c r="O787" s="44"/>
      <c r="P787" s="43"/>
      <c r="Q787" s="206"/>
      <c r="R787" s="44"/>
      <c r="S787" s="90"/>
      <c r="T787" s="46"/>
      <c r="U787" s="210"/>
      <c r="V787" s="43"/>
      <c r="W787" s="186">
        <f>IFERROR(U787*INDEX(Preisstufen[Netto],MATCH(EA_Tabelle!T787,Preisstufen[Preisstufe],0)),0)</f>
        <v>0</v>
      </c>
      <c r="X787" s="186">
        <f t="shared" si="194"/>
        <v>0</v>
      </c>
      <c r="Y787" s="47"/>
      <c r="Z787" s="211"/>
      <c r="AA787" s="212"/>
      <c r="AB787" s="193">
        <f t="shared" si="184"/>
        <v>0</v>
      </c>
      <c r="AC787" s="211">
        <f t="shared" si="185"/>
        <v>0</v>
      </c>
      <c r="AD787" s="88">
        <v>0.19</v>
      </c>
      <c r="AE787" s="195">
        <f t="shared" si="188"/>
        <v>0</v>
      </c>
      <c r="AF787" s="211">
        <f t="shared" si="189"/>
        <v>0</v>
      </c>
      <c r="AG787" s="50"/>
      <c r="AH787" s="43"/>
      <c r="AI787" s="46"/>
      <c r="AJ787" s="43"/>
      <c r="AK787" s="43"/>
      <c r="AL787" s="46"/>
      <c r="AM787" s="47"/>
      <c r="AN787" s="76">
        <f t="shared" si="186"/>
        <v>0</v>
      </c>
      <c r="AO787" s="76">
        <f t="shared" si="190"/>
        <v>0</v>
      </c>
      <c r="AP787" s="214"/>
      <c r="AQ787" s="76">
        <f t="shared" si="187"/>
        <v>0</v>
      </c>
      <c r="AR787" s="91">
        <f t="shared" si="191"/>
        <v>0</v>
      </c>
      <c r="AS787" s="184">
        <f>IF(EA_Tabelle!$AI787="Ja",EA_Tabelle!$AM787,IF(EA_Tabelle!$Y787&lt;&gt;"",EA_Tabelle!$Y787,EA_Tabelle!$U787))</f>
        <v>0</v>
      </c>
      <c r="AT787" s="76">
        <f>IF(EA_Tabelle!$AI787="Ja",EA_Tabelle!$AN787,IF(EA_Tabelle!$AC787&lt;&gt;0,EA_Tabelle!$AC787,EA_Tabelle!$W787))</f>
        <v>0</v>
      </c>
      <c r="AU787" s="91">
        <f>IF(EA_Tabelle!$AI787="Ja",EA_Tabelle!$AO787,IF(EA_Tabelle!$AF787&lt;&gt;0,EA_Tabelle!$AF787,EA_Tabelle!$X787))</f>
        <v>0</v>
      </c>
    </row>
    <row r="788" spans="1:47" ht="25" customHeight="1" x14ac:dyDescent="0.3">
      <c r="A788" s="89" t="str">
        <f t="shared" si="192"/>
        <v>0_768</v>
      </c>
      <c r="B788" s="78">
        <f t="shared" si="178"/>
        <v>0</v>
      </c>
      <c r="C788" s="78">
        <f>IF(EA_Tabelle!$B463="","",COUNTIF($B$20:B787,EA_Tabelle!$B463)+1)</f>
        <v>768</v>
      </c>
      <c r="D788" s="77">
        <f t="shared" si="193"/>
        <v>0</v>
      </c>
      <c r="E788" s="77" t="e">
        <f>INDEX(Lieferanten[L_ID],MATCH(EA_Tabelle!$M788,Lieferanten[Lieferantenbezeichnung],0))</f>
        <v>#N/A</v>
      </c>
      <c r="F788" s="79">
        <f t="shared" si="180"/>
        <v>0</v>
      </c>
      <c r="G788" s="79" t="str">
        <f>IF(EA_Tabelle!$L788="","",(INDEX(BT[Ressort],MATCH(EA_Tabelle!$L788,BT[Bedarfsträger],0))))</f>
        <v/>
      </c>
      <c r="H788" s="80" t="str">
        <f>IF(EA_Tabelle!$L788="","",(INDEX(BT[BT_ID],MATCH(EA_Tabelle!$L788,BT[Bedarfsträger],0))))</f>
        <v/>
      </c>
      <c r="I788" s="82">
        <f t="shared" si="181"/>
        <v>0</v>
      </c>
      <c r="J788" s="82">
        <f t="shared" si="182"/>
        <v>0</v>
      </c>
      <c r="K788" s="83">
        <f t="shared" si="183"/>
        <v>0</v>
      </c>
      <c r="L788" s="44"/>
      <c r="M788" s="46"/>
      <c r="N788" s="208"/>
      <c r="O788" s="44"/>
      <c r="P788" s="43"/>
      <c r="Q788" s="206"/>
      <c r="R788" s="44"/>
      <c r="S788" s="90"/>
      <c r="T788" s="46"/>
      <c r="U788" s="210"/>
      <c r="V788" s="43"/>
      <c r="W788" s="186">
        <f>IFERROR(U788*INDEX(Preisstufen[Netto],MATCH(EA_Tabelle!T788,Preisstufen[Preisstufe],0)),0)</f>
        <v>0</v>
      </c>
      <c r="X788" s="186">
        <f t="shared" si="194"/>
        <v>0</v>
      </c>
      <c r="Y788" s="47"/>
      <c r="Z788" s="211"/>
      <c r="AA788" s="212"/>
      <c r="AB788" s="193">
        <f t="shared" si="184"/>
        <v>0</v>
      </c>
      <c r="AC788" s="211">
        <f t="shared" si="185"/>
        <v>0</v>
      </c>
      <c r="AD788" s="88">
        <v>0.19</v>
      </c>
      <c r="AE788" s="195">
        <f t="shared" si="188"/>
        <v>0</v>
      </c>
      <c r="AF788" s="211">
        <f t="shared" si="189"/>
        <v>0</v>
      </c>
      <c r="AG788" s="50"/>
      <c r="AH788" s="43"/>
      <c r="AI788" s="46"/>
      <c r="AJ788" s="43"/>
      <c r="AK788" s="43"/>
      <c r="AL788" s="46"/>
      <c r="AM788" s="47"/>
      <c r="AN788" s="76">
        <f t="shared" si="186"/>
        <v>0</v>
      </c>
      <c r="AO788" s="76">
        <f t="shared" si="190"/>
        <v>0</v>
      </c>
      <c r="AP788" s="214"/>
      <c r="AQ788" s="76">
        <f t="shared" si="187"/>
        <v>0</v>
      </c>
      <c r="AR788" s="91">
        <f t="shared" si="191"/>
        <v>0</v>
      </c>
      <c r="AS788" s="184">
        <f>IF(EA_Tabelle!$AI788="Ja",EA_Tabelle!$AM788,IF(EA_Tabelle!$Y788&lt;&gt;"",EA_Tabelle!$Y788,EA_Tabelle!$U788))</f>
        <v>0</v>
      </c>
      <c r="AT788" s="76">
        <f>IF(EA_Tabelle!$AI788="Ja",EA_Tabelle!$AN788,IF(EA_Tabelle!$AC788&lt;&gt;0,EA_Tabelle!$AC788,EA_Tabelle!$W788))</f>
        <v>0</v>
      </c>
      <c r="AU788" s="91">
        <f>IF(EA_Tabelle!$AI788="Ja",EA_Tabelle!$AO788,IF(EA_Tabelle!$AF788&lt;&gt;0,EA_Tabelle!$AF788,EA_Tabelle!$X788))</f>
        <v>0</v>
      </c>
    </row>
    <row r="789" spans="1:47" ht="25" customHeight="1" x14ac:dyDescent="0.3">
      <c r="A789" s="89" t="str">
        <f t="shared" si="192"/>
        <v>0_769</v>
      </c>
      <c r="B789" s="78">
        <f t="shared" ref="B789:B852" si="195">$S$8</f>
        <v>0</v>
      </c>
      <c r="C789" s="78">
        <f>IF(EA_Tabelle!$B464="","",COUNTIF($B$20:B788,EA_Tabelle!$B464)+1)</f>
        <v>769</v>
      </c>
      <c r="D789" s="77">
        <f t="shared" si="193"/>
        <v>0</v>
      </c>
      <c r="E789" s="77" t="e">
        <f>INDEX(Lieferanten[L_ID],MATCH(EA_Tabelle!$M789,Lieferanten[Lieferantenbezeichnung],0))</f>
        <v>#N/A</v>
      </c>
      <c r="F789" s="79">
        <f t="shared" ref="F789:F852" si="196">$N$6</f>
        <v>0</v>
      </c>
      <c r="G789" s="79" t="str">
        <f>IF(EA_Tabelle!$L789="","",(INDEX(BT[Ressort],MATCH(EA_Tabelle!$L789,BT[Bedarfsträger],0))))</f>
        <v/>
      </c>
      <c r="H789" s="80" t="str">
        <f>IF(EA_Tabelle!$L789="","",(INDEX(BT[BT_ID],MATCH(EA_Tabelle!$L789,BT[Bedarfsträger],0))))</f>
        <v/>
      </c>
      <c r="I789" s="82">
        <f t="shared" ref="I789:I852" si="197">$N$10</f>
        <v>0</v>
      </c>
      <c r="J789" s="82">
        <f t="shared" ref="J789:J852" si="198">$P$10</f>
        <v>0</v>
      </c>
      <c r="K789" s="83">
        <f t="shared" ref="K789:K852" si="199">$S$10</f>
        <v>0</v>
      </c>
      <c r="L789" s="44"/>
      <c r="M789" s="46"/>
      <c r="N789" s="208"/>
      <c r="O789" s="44"/>
      <c r="P789" s="43"/>
      <c r="Q789" s="206"/>
      <c r="R789" s="44"/>
      <c r="S789" s="90"/>
      <c r="T789" s="46"/>
      <c r="U789" s="210"/>
      <c r="V789" s="43"/>
      <c r="W789" s="186">
        <f>IFERROR(U789*INDEX(Preisstufen[Netto],MATCH(EA_Tabelle!T789,Preisstufen[Preisstufe],0)),0)</f>
        <v>0</v>
      </c>
      <c r="X789" s="186">
        <f t="shared" si="194"/>
        <v>0</v>
      </c>
      <c r="Y789" s="47"/>
      <c r="Z789" s="211"/>
      <c r="AA789" s="212"/>
      <c r="AB789" s="193">
        <f t="shared" ref="AB789:AB852" si="200">IFERROR(IF(Vertragstyp="Beratervertrag", W789/U789,Z789*(1-AA789)),0)</f>
        <v>0</v>
      </c>
      <c r="AC789" s="211">
        <f t="shared" ref="AC789:AC852" si="201">IF(Vertragstyp="Beratervertrag", W789,Y789*AB789)</f>
        <v>0</v>
      </c>
      <c r="AD789" s="88">
        <v>0.19</v>
      </c>
      <c r="AE789" s="195">
        <f t="shared" si="188"/>
        <v>0</v>
      </c>
      <c r="AF789" s="211">
        <f t="shared" si="189"/>
        <v>0</v>
      </c>
      <c r="AG789" s="50"/>
      <c r="AH789" s="43"/>
      <c r="AI789" s="46"/>
      <c r="AJ789" s="43"/>
      <c r="AK789" s="43"/>
      <c r="AL789" s="46"/>
      <c r="AM789" s="47"/>
      <c r="AN789" s="76">
        <f t="shared" ref="AN789:AN852" si="202">AM789*AB789</f>
        <v>0</v>
      </c>
      <c r="AO789" s="76">
        <f t="shared" si="190"/>
        <v>0</v>
      </c>
      <c r="AP789" s="214"/>
      <c r="AQ789" s="76">
        <f t="shared" ref="AQ789:AQ852" si="203">AN789*(1-AP789)</f>
        <v>0</v>
      </c>
      <c r="AR789" s="91">
        <f t="shared" si="191"/>
        <v>0</v>
      </c>
      <c r="AS789" s="184">
        <f>IF(EA_Tabelle!$AI789="Ja",EA_Tabelle!$AM789,IF(EA_Tabelle!$Y789&lt;&gt;"",EA_Tabelle!$Y789,EA_Tabelle!$U789))</f>
        <v>0</v>
      </c>
      <c r="AT789" s="76">
        <f>IF(EA_Tabelle!$AI789="Ja",EA_Tabelle!$AN789,IF(EA_Tabelle!$AC789&lt;&gt;0,EA_Tabelle!$AC789,EA_Tabelle!$W789))</f>
        <v>0</v>
      </c>
      <c r="AU789" s="91">
        <f>IF(EA_Tabelle!$AI789="Ja",EA_Tabelle!$AO789,IF(EA_Tabelle!$AF789&lt;&gt;0,EA_Tabelle!$AF789,EA_Tabelle!$X789))</f>
        <v>0</v>
      </c>
    </row>
    <row r="790" spans="1:47" ht="25" customHeight="1" x14ac:dyDescent="0.3">
      <c r="A790" s="89" t="str">
        <f t="shared" si="192"/>
        <v>0_770</v>
      </c>
      <c r="B790" s="78">
        <f t="shared" si="195"/>
        <v>0</v>
      </c>
      <c r="C790" s="78">
        <f>IF(EA_Tabelle!$B465="","",COUNTIF($B$20:B789,EA_Tabelle!$B465)+1)</f>
        <v>770</v>
      </c>
      <c r="D790" s="77">
        <f t="shared" si="193"/>
        <v>0</v>
      </c>
      <c r="E790" s="77" t="e">
        <f>INDEX(Lieferanten[L_ID],MATCH(EA_Tabelle!$M790,Lieferanten[Lieferantenbezeichnung],0))</f>
        <v>#N/A</v>
      </c>
      <c r="F790" s="79">
        <f t="shared" si="196"/>
        <v>0</v>
      </c>
      <c r="G790" s="79" t="str">
        <f>IF(EA_Tabelle!$L790="","",(INDEX(BT[Ressort],MATCH(EA_Tabelle!$L790,BT[Bedarfsträger],0))))</f>
        <v/>
      </c>
      <c r="H790" s="80" t="str">
        <f>IF(EA_Tabelle!$L790="","",(INDEX(BT[BT_ID],MATCH(EA_Tabelle!$L790,BT[Bedarfsträger],0))))</f>
        <v/>
      </c>
      <c r="I790" s="82">
        <f t="shared" si="197"/>
        <v>0</v>
      </c>
      <c r="J790" s="82">
        <f t="shared" si="198"/>
        <v>0</v>
      </c>
      <c r="K790" s="83">
        <f t="shared" si="199"/>
        <v>0</v>
      </c>
      <c r="L790" s="44"/>
      <c r="M790" s="46"/>
      <c r="N790" s="208"/>
      <c r="O790" s="44"/>
      <c r="P790" s="43"/>
      <c r="Q790" s="206"/>
      <c r="R790" s="44"/>
      <c r="S790" s="90"/>
      <c r="T790" s="46"/>
      <c r="U790" s="210"/>
      <c r="V790" s="43"/>
      <c r="W790" s="186">
        <f>IFERROR(U790*INDEX(Preisstufen[Netto],MATCH(EA_Tabelle!T790,Preisstufen[Preisstufe],0)),0)</f>
        <v>0</v>
      </c>
      <c r="X790" s="186">
        <f t="shared" si="194"/>
        <v>0</v>
      </c>
      <c r="Y790" s="47"/>
      <c r="Z790" s="211"/>
      <c r="AA790" s="212"/>
      <c r="AB790" s="193">
        <f t="shared" si="200"/>
        <v>0</v>
      </c>
      <c r="AC790" s="211">
        <f t="shared" si="201"/>
        <v>0</v>
      </c>
      <c r="AD790" s="88">
        <v>0.19</v>
      </c>
      <c r="AE790" s="195">
        <f t="shared" ref="AE790:AE853" si="204">AB790*(1+AD790)</f>
        <v>0</v>
      </c>
      <c r="AF790" s="211">
        <f t="shared" ref="AF790:AF853" si="205">AC790*(1+AD790)</f>
        <v>0</v>
      </c>
      <c r="AG790" s="50"/>
      <c r="AH790" s="43"/>
      <c r="AI790" s="46"/>
      <c r="AJ790" s="43"/>
      <c r="AK790" s="43"/>
      <c r="AL790" s="46"/>
      <c r="AM790" s="47"/>
      <c r="AN790" s="76">
        <f t="shared" si="202"/>
        <v>0</v>
      </c>
      <c r="AO790" s="76">
        <f t="shared" ref="AO790:AO853" si="206">AN790*(1+AD790)</f>
        <v>0</v>
      </c>
      <c r="AP790" s="214"/>
      <c r="AQ790" s="76">
        <f t="shared" si="203"/>
        <v>0</v>
      </c>
      <c r="AR790" s="91">
        <f t="shared" ref="AR790:AR853" si="207">AQ790*(1+AD790)</f>
        <v>0</v>
      </c>
      <c r="AS790" s="184">
        <f>IF(EA_Tabelle!$AI790="Ja",EA_Tabelle!$AM790,IF(EA_Tabelle!$Y790&lt;&gt;"",EA_Tabelle!$Y790,EA_Tabelle!$U790))</f>
        <v>0</v>
      </c>
      <c r="AT790" s="76">
        <f>IF(EA_Tabelle!$AI790="Ja",EA_Tabelle!$AN790,IF(EA_Tabelle!$AC790&lt;&gt;0,EA_Tabelle!$AC790,EA_Tabelle!$W790))</f>
        <v>0</v>
      </c>
      <c r="AU790" s="91">
        <f>IF(EA_Tabelle!$AI790="Ja",EA_Tabelle!$AO790,IF(EA_Tabelle!$AF790&lt;&gt;0,EA_Tabelle!$AF790,EA_Tabelle!$X790))</f>
        <v>0</v>
      </c>
    </row>
    <row r="791" spans="1:47" ht="25" customHeight="1" x14ac:dyDescent="0.3">
      <c r="A791" s="89" t="str">
        <f t="shared" si="192"/>
        <v>0_771</v>
      </c>
      <c r="B791" s="78">
        <f t="shared" si="195"/>
        <v>0</v>
      </c>
      <c r="C791" s="78">
        <f>IF(EA_Tabelle!$B466="","",COUNTIF($B$20:B790,EA_Tabelle!$B466)+1)</f>
        <v>771</v>
      </c>
      <c r="D791" s="77">
        <f t="shared" si="193"/>
        <v>0</v>
      </c>
      <c r="E791" s="77" t="e">
        <f>INDEX(Lieferanten[L_ID],MATCH(EA_Tabelle!$M791,Lieferanten[Lieferantenbezeichnung],0))</f>
        <v>#N/A</v>
      </c>
      <c r="F791" s="79">
        <f t="shared" si="196"/>
        <v>0</v>
      </c>
      <c r="G791" s="79" t="str">
        <f>IF(EA_Tabelle!$L791="","",(INDEX(BT[Ressort],MATCH(EA_Tabelle!$L791,BT[Bedarfsträger],0))))</f>
        <v/>
      </c>
      <c r="H791" s="80" t="str">
        <f>IF(EA_Tabelle!$L791="","",(INDEX(BT[BT_ID],MATCH(EA_Tabelle!$L791,BT[Bedarfsträger],0))))</f>
        <v/>
      </c>
      <c r="I791" s="82">
        <f t="shared" si="197"/>
        <v>0</v>
      </c>
      <c r="J791" s="82">
        <f t="shared" si="198"/>
        <v>0</v>
      </c>
      <c r="K791" s="83">
        <f t="shared" si="199"/>
        <v>0</v>
      </c>
      <c r="L791" s="44"/>
      <c r="M791" s="46"/>
      <c r="N791" s="208"/>
      <c r="O791" s="44"/>
      <c r="P791" s="43"/>
      <c r="Q791" s="206"/>
      <c r="R791" s="44"/>
      <c r="S791" s="90"/>
      <c r="T791" s="46"/>
      <c r="U791" s="210"/>
      <c r="V791" s="43"/>
      <c r="W791" s="186">
        <f>IFERROR(U791*INDEX(Preisstufen[Netto],MATCH(EA_Tabelle!T791,Preisstufen[Preisstufe],0)),0)</f>
        <v>0</v>
      </c>
      <c r="X791" s="186">
        <f t="shared" si="194"/>
        <v>0</v>
      </c>
      <c r="Y791" s="47"/>
      <c r="Z791" s="211"/>
      <c r="AA791" s="212"/>
      <c r="AB791" s="193">
        <f t="shared" si="200"/>
        <v>0</v>
      </c>
      <c r="AC791" s="211">
        <f t="shared" si="201"/>
        <v>0</v>
      </c>
      <c r="AD791" s="88">
        <v>0.19</v>
      </c>
      <c r="AE791" s="195">
        <f t="shared" si="204"/>
        <v>0</v>
      </c>
      <c r="AF791" s="211">
        <f t="shared" si="205"/>
        <v>0</v>
      </c>
      <c r="AG791" s="50"/>
      <c r="AH791" s="43"/>
      <c r="AI791" s="46"/>
      <c r="AJ791" s="43"/>
      <c r="AK791" s="43"/>
      <c r="AL791" s="46"/>
      <c r="AM791" s="47"/>
      <c r="AN791" s="76">
        <f t="shared" si="202"/>
        <v>0</v>
      </c>
      <c r="AO791" s="76">
        <f t="shared" si="206"/>
        <v>0</v>
      </c>
      <c r="AP791" s="214"/>
      <c r="AQ791" s="76">
        <f t="shared" si="203"/>
        <v>0</v>
      </c>
      <c r="AR791" s="91">
        <f t="shared" si="207"/>
        <v>0</v>
      </c>
      <c r="AS791" s="184">
        <f>IF(EA_Tabelle!$AI791="Ja",EA_Tabelle!$AM791,IF(EA_Tabelle!$Y791&lt;&gt;"",EA_Tabelle!$Y791,EA_Tabelle!$U791))</f>
        <v>0</v>
      </c>
      <c r="AT791" s="76">
        <f>IF(EA_Tabelle!$AI791="Ja",EA_Tabelle!$AN791,IF(EA_Tabelle!$AC791&lt;&gt;0,EA_Tabelle!$AC791,EA_Tabelle!$W791))</f>
        <v>0</v>
      </c>
      <c r="AU791" s="91">
        <f>IF(EA_Tabelle!$AI791="Ja",EA_Tabelle!$AO791,IF(EA_Tabelle!$AF791&lt;&gt;0,EA_Tabelle!$AF791,EA_Tabelle!$X791))</f>
        <v>0</v>
      </c>
    </row>
    <row r="792" spans="1:47" ht="25" customHeight="1" x14ac:dyDescent="0.3">
      <c r="A792" s="89" t="str">
        <f t="shared" si="192"/>
        <v>0_772</v>
      </c>
      <c r="B792" s="78">
        <f t="shared" si="195"/>
        <v>0</v>
      </c>
      <c r="C792" s="78">
        <f>IF(EA_Tabelle!$B467="","",COUNTIF($B$20:B791,EA_Tabelle!$B467)+1)</f>
        <v>772</v>
      </c>
      <c r="D792" s="77">
        <f t="shared" si="193"/>
        <v>0</v>
      </c>
      <c r="E792" s="77" t="e">
        <f>INDEX(Lieferanten[L_ID],MATCH(EA_Tabelle!$M792,Lieferanten[Lieferantenbezeichnung],0))</f>
        <v>#N/A</v>
      </c>
      <c r="F792" s="79">
        <f t="shared" si="196"/>
        <v>0</v>
      </c>
      <c r="G792" s="79" t="str">
        <f>IF(EA_Tabelle!$L792="","",(INDEX(BT[Ressort],MATCH(EA_Tabelle!$L792,BT[Bedarfsträger],0))))</f>
        <v/>
      </c>
      <c r="H792" s="80" t="str">
        <f>IF(EA_Tabelle!$L792="","",(INDEX(BT[BT_ID],MATCH(EA_Tabelle!$L792,BT[Bedarfsträger],0))))</f>
        <v/>
      </c>
      <c r="I792" s="82">
        <f t="shared" si="197"/>
        <v>0</v>
      </c>
      <c r="J792" s="82">
        <f t="shared" si="198"/>
        <v>0</v>
      </c>
      <c r="K792" s="83">
        <f t="shared" si="199"/>
        <v>0</v>
      </c>
      <c r="L792" s="44"/>
      <c r="M792" s="46"/>
      <c r="N792" s="208"/>
      <c r="O792" s="44"/>
      <c r="P792" s="43"/>
      <c r="Q792" s="206"/>
      <c r="R792" s="44"/>
      <c r="S792" s="90"/>
      <c r="T792" s="46"/>
      <c r="U792" s="210"/>
      <c r="V792" s="43"/>
      <c r="W792" s="186">
        <f>IFERROR(U792*INDEX(Preisstufen[Netto],MATCH(EA_Tabelle!T792,Preisstufen[Preisstufe],0)),0)</f>
        <v>0</v>
      </c>
      <c r="X792" s="186">
        <f t="shared" si="194"/>
        <v>0</v>
      </c>
      <c r="Y792" s="47"/>
      <c r="Z792" s="211"/>
      <c r="AA792" s="212"/>
      <c r="AB792" s="193">
        <f t="shared" si="200"/>
        <v>0</v>
      </c>
      <c r="AC792" s="211">
        <f t="shared" si="201"/>
        <v>0</v>
      </c>
      <c r="AD792" s="88">
        <v>0.19</v>
      </c>
      <c r="AE792" s="195">
        <f t="shared" si="204"/>
        <v>0</v>
      </c>
      <c r="AF792" s="211">
        <f t="shared" si="205"/>
        <v>0</v>
      </c>
      <c r="AG792" s="50"/>
      <c r="AH792" s="43"/>
      <c r="AI792" s="46"/>
      <c r="AJ792" s="43"/>
      <c r="AK792" s="43"/>
      <c r="AL792" s="46"/>
      <c r="AM792" s="47"/>
      <c r="AN792" s="76">
        <f t="shared" si="202"/>
        <v>0</v>
      </c>
      <c r="AO792" s="76">
        <f t="shared" si="206"/>
        <v>0</v>
      </c>
      <c r="AP792" s="214"/>
      <c r="AQ792" s="76">
        <f t="shared" si="203"/>
        <v>0</v>
      </c>
      <c r="AR792" s="91">
        <f t="shared" si="207"/>
        <v>0</v>
      </c>
      <c r="AS792" s="184">
        <f>IF(EA_Tabelle!$AI792="Ja",EA_Tabelle!$AM792,IF(EA_Tabelle!$Y792&lt;&gt;"",EA_Tabelle!$Y792,EA_Tabelle!$U792))</f>
        <v>0</v>
      </c>
      <c r="AT792" s="76">
        <f>IF(EA_Tabelle!$AI792="Ja",EA_Tabelle!$AN792,IF(EA_Tabelle!$AC792&lt;&gt;0,EA_Tabelle!$AC792,EA_Tabelle!$W792))</f>
        <v>0</v>
      </c>
      <c r="AU792" s="91">
        <f>IF(EA_Tabelle!$AI792="Ja",EA_Tabelle!$AO792,IF(EA_Tabelle!$AF792&lt;&gt;0,EA_Tabelle!$AF792,EA_Tabelle!$X792))</f>
        <v>0</v>
      </c>
    </row>
    <row r="793" spans="1:47" ht="25" customHeight="1" x14ac:dyDescent="0.3">
      <c r="A793" s="89" t="str">
        <f t="shared" si="192"/>
        <v>0_773</v>
      </c>
      <c r="B793" s="78">
        <f t="shared" si="195"/>
        <v>0</v>
      </c>
      <c r="C793" s="78">
        <f>IF(EA_Tabelle!$B468="","",COUNTIF($B$20:B792,EA_Tabelle!$B468)+1)</f>
        <v>773</v>
      </c>
      <c r="D793" s="77">
        <f t="shared" si="193"/>
        <v>0</v>
      </c>
      <c r="E793" s="77" t="e">
        <f>INDEX(Lieferanten[L_ID],MATCH(EA_Tabelle!$M793,Lieferanten[Lieferantenbezeichnung],0))</f>
        <v>#N/A</v>
      </c>
      <c r="F793" s="79">
        <f t="shared" si="196"/>
        <v>0</v>
      </c>
      <c r="G793" s="79" t="str">
        <f>IF(EA_Tabelle!$L793="","",(INDEX(BT[Ressort],MATCH(EA_Tabelle!$L793,BT[Bedarfsträger],0))))</f>
        <v/>
      </c>
      <c r="H793" s="80" t="str">
        <f>IF(EA_Tabelle!$L793="","",(INDEX(BT[BT_ID],MATCH(EA_Tabelle!$L793,BT[Bedarfsträger],0))))</f>
        <v/>
      </c>
      <c r="I793" s="82">
        <f t="shared" si="197"/>
        <v>0</v>
      </c>
      <c r="J793" s="82">
        <f t="shared" si="198"/>
        <v>0</v>
      </c>
      <c r="K793" s="83">
        <f t="shared" si="199"/>
        <v>0</v>
      </c>
      <c r="L793" s="44"/>
      <c r="M793" s="46"/>
      <c r="N793" s="208"/>
      <c r="O793" s="44"/>
      <c r="P793" s="43"/>
      <c r="Q793" s="206"/>
      <c r="R793" s="44"/>
      <c r="S793" s="90"/>
      <c r="T793" s="46"/>
      <c r="U793" s="210"/>
      <c r="V793" s="43"/>
      <c r="W793" s="186">
        <f>IFERROR(U793*INDEX(Preisstufen[Netto],MATCH(EA_Tabelle!T793,Preisstufen[Preisstufe],0)),0)</f>
        <v>0</v>
      </c>
      <c r="X793" s="186">
        <f t="shared" si="194"/>
        <v>0</v>
      </c>
      <c r="Y793" s="47"/>
      <c r="Z793" s="211"/>
      <c r="AA793" s="212"/>
      <c r="AB793" s="193">
        <f t="shared" si="200"/>
        <v>0</v>
      </c>
      <c r="AC793" s="211">
        <f t="shared" si="201"/>
        <v>0</v>
      </c>
      <c r="AD793" s="88">
        <v>0.19</v>
      </c>
      <c r="AE793" s="195">
        <f t="shared" si="204"/>
        <v>0</v>
      </c>
      <c r="AF793" s="211">
        <f t="shared" si="205"/>
        <v>0</v>
      </c>
      <c r="AG793" s="50"/>
      <c r="AH793" s="43"/>
      <c r="AI793" s="46"/>
      <c r="AJ793" s="43"/>
      <c r="AK793" s="43"/>
      <c r="AL793" s="46"/>
      <c r="AM793" s="47"/>
      <c r="AN793" s="76">
        <f t="shared" si="202"/>
        <v>0</v>
      </c>
      <c r="AO793" s="76">
        <f t="shared" si="206"/>
        <v>0</v>
      </c>
      <c r="AP793" s="214"/>
      <c r="AQ793" s="76">
        <f t="shared" si="203"/>
        <v>0</v>
      </c>
      <c r="AR793" s="91">
        <f t="shared" si="207"/>
        <v>0</v>
      </c>
      <c r="AS793" s="184">
        <f>IF(EA_Tabelle!$AI793="Ja",EA_Tabelle!$AM793,IF(EA_Tabelle!$Y793&lt;&gt;"",EA_Tabelle!$Y793,EA_Tabelle!$U793))</f>
        <v>0</v>
      </c>
      <c r="AT793" s="76">
        <f>IF(EA_Tabelle!$AI793="Ja",EA_Tabelle!$AN793,IF(EA_Tabelle!$AC793&lt;&gt;0,EA_Tabelle!$AC793,EA_Tabelle!$W793))</f>
        <v>0</v>
      </c>
      <c r="AU793" s="91">
        <f>IF(EA_Tabelle!$AI793="Ja",EA_Tabelle!$AO793,IF(EA_Tabelle!$AF793&lt;&gt;0,EA_Tabelle!$AF793,EA_Tabelle!$X793))</f>
        <v>0</v>
      </c>
    </row>
    <row r="794" spans="1:47" ht="25" customHeight="1" x14ac:dyDescent="0.3">
      <c r="A794" s="89" t="str">
        <f t="shared" si="192"/>
        <v>0_774</v>
      </c>
      <c r="B794" s="78">
        <f t="shared" si="195"/>
        <v>0</v>
      </c>
      <c r="C794" s="78">
        <f>IF(EA_Tabelle!$B469="","",COUNTIF($B$20:B793,EA_Tabelle!$B469)+1)</f>
        <v>774</v>
      </c>
      <c r="D794" s="77">
        <f t="shared" si="193"/>
        <v>0</v>
      </c>
      <c r="E794" s="77" t="e">
        <f>INDEX(Lieferanten[L_ID],MATCH(EA_Tabelle!$M794,Lieferanten[Lieferantenbezeichnung],0))</f>
        <v>#N/A</v>
      </c>
      <c r="F794" s="79">
        <f t="shared" si="196"/>
        <v>0</v>
      </c>
      <c r="G794" s="79" t="str">
        <f>IF(EA_Tabelle!$L794="","",(INDEX(BT[Ressort],MATCH(EA_Tabelle!$L794,BT[Bedarfsträger],0))))</f>
        <v/>
      </c>
      <c r="H794" s="80" t="str">
        <f>IF(EA_Tabelle!$L794="","",(INDEX(BT[BT_ID],MATCH(EA_Tabelle!$L794,BT[Bedarfsträger],0))))</f>
        <v/>
      </c>
      <c r="I794" s="82">
        <f t="shared" si="197"/>
        <v>0</v>
      </c>
      <c r="J794" s="82">
        <f t="shared" si="198"/>
        <v>0</v>
      </c>
      <c r="K794" s="83">
        <f t="shared" si="199"/>
        <v>0</v>
      </c>
      <c r="L794" s="44"/>
      <c r="M794" s="46"/>
      <c r="N794" s="208"/>
      <c r="O794" s="44"/>
      <c r="P794" s="43"/>
      <c r="Q794" s="206"/>
      <c r="R794" s="44"/>
      <c r="S794" s="90"/>
      <c r="T794" s="46"/>
      <c r="U794" s="210"/>
      <c r="V794" s="43"/>
      <c r="W794" s="186">
        <f>IFERROR(U794*INDEX(Preisstufen[Netto],MATCH(EA_Tabelle!T794,Preisstufen[Preisstufe],0)),0)</f>
        <v>0</v>
      </c>
      <c r="X794" s="186">
        <f t="shared" si="194"/>
        <v>0</v>
      </c>
      <c r="Y794" s="47"/>
      <c r="Z794" s="211"/>
      <c r="AA794" s="212"/>
      <c r="AB794" s="193">
        <f t="shared" si="200"/>
        <v>0</v>
      </c>
      <c r="AC794" s="211">
        <f t="shared" si="201"/>
        <v>0</v>
      </c>
      <c r="AD794" s="88">
        <v>0.19</v>
      </c>
      <c r="AE794" s="195">
        <f t="shared" si="204"/>
        <v>0</v>
      </c>
      <c r="AF794" s="211">
        <f t="shared" si="205"/>
        <v>0</v>
      </c>
      <c r="AG794" s="50"/>
      <c r="AH794" s="43"/>
      <c r="AI794" s="46"/>
      <c r="AJ794" s="43"/>
      <c r="AK794" s="43"/>
      <c r="AL794" s="46"/>
      <c r="AM794" s="47"/>
      <c r="AN794" s="76">
        <f t="shared" si="202"/>
        <v>0</v>
      </c>
      <c r="AO794" s="76">
        <f t="shared" si="206"/>
        <v>0</v>
      </c>
      <c r="AP794" s="214"/>
      <c r="AQ794" s="76">
        <f t="shared" si="203"/>
        <v>0</v>
      </c>
      <c r="AR794" s="91">
        <f t="shared" si="207"/>
        <v>0</v>
      </c>
      <c r="AS794" s="184">
        <f>IF(EA_Tabelle!$AI794="Ja",EA_Tabelle!$AM794,IF(EA_Tabelle!$Y794&lt;&gt;"",EA_Tabelle!$Y794,EA_Tabelle!$U794))</f>
        <v>0</v>
      </c>
      <c r="AT794" s="76">
        <f>IF(EA_Tabelle!$AI794="Ja",EA_Tabelle!$AN794,IF(EA_Tabelle!$AC794&lt;&gt;0,EA_Tabelle!$AC794,EA_Tabelle!$W794))</f>
        <v>0</v>
      </c>
      <c r="AU794" s="91">
        <f>IF(EA_Tabelle!$AI794="Ja",EA_Tabelle!$AO794,IF(EA_Tabelle!$AF794&lt;&gt;0,EA_Tabelle!$AF794,EA_Tabelle!$X794))</f>
        <v>0</v>
      </c>
    </row>
    <row r="795" spans="1:47" ht="25" customHeight="1" x14ac:dyDescent="0.3">
      <c r="A795" s="89" t="str">
        <f t="shared" si="192"/>
        <v>0_775</v>
      </c>
      <c r="B795" s="78">
        <f t="shared" si="195"/>
        <v>0</v>
      </c>
      <c r="C795" s="78">
        <f>IF(EA_Tabelle!$B470="","",COUNTIF($B$20:B794,EA_Tabelle!$B470)+1)</f>
        <v>775</v>
      </c>
      <c r="D795" s="77">
        <f t="shared" si="193"/>
        <v>0</v>
      </c>
      <c r="E795" s="77" t="e">
        <f>INDEX(Lieferanten[L_ID],MATCH(EA_Tabelle!$M795,Lieferanten[Lieferantenbezeichnung],0))</f>
        <v>#N/A</v>
      </c>
      <c r="F795" s="79">
        <f t="shared" si="196"/>
        <v>0</v>
      </c>
      <c r="G795" s="79" t="str">
        <f>IF(EA_Tabelle!$L795="","",(INDEX(BT[Ressort],MATCH(EA_Tabelle!$L795,BT[Bedarfsträger],0))))</f>
        <v/>
      </c>
      <c r="H795" s="80" t="str">
        <f>IF(EA_Tabelle!$L795="","",(INDEX(BT[BT_ID],MATCH(EA_Tabelle!$L795,BT[Bedarfsträger],0))))</f>
        <v/>
      </c>
      <c r="I795" s="82">
        <f t="shared" si="197"/>
        <v>0</v>
      </c>
      <c r="J795" s="82">
        <f t="shared" si="198"/>
        <v>0</v>
      </c>
      <c r="K795" s="83">
        <f t="shared" si="199"/>
        <v>0</v>
      </c>
      <c r="L795" s="44"/>
      <c r="M795" s="46"/>
      <c r="N795" s="208"/>
      <c r="O795" s="44"/>
      <c r="P795" s="43"/>
      <c r="Q795" s="206"/>
      <c r="R795" s="44"/>
      <c r="S795" s="90"/>
      <c r="T795" s="46"/>
      <c r="U795" s="210"/>
      <c r="V795" s="43"/>
      <c r="W795" s="186">
        <f>IFERROR(U795*INDEX(Preisstufen[Netto],MATCH(EA_Tabelle!T795,Preisstufen[Preisstufe],0)),0)</f>
        <v>0</v>
      </c>
      <c r="X795" s="186">
        <f t="shared" si="194"/>
        <v>0</v>
      </c>
      <c r="Y795" s="47"/>
      <c r="Z795" s="211"/>
      <c r="AA795" s="212"/>
      <c r="AB795" s="193">
        <f t="shared" si="200"/>
        <v>0</v>
      </c>
      <c r="AC795" s="211">
        <f t="shared" si="201"/>
        <v>0</v>
      </c>
      <c r="AD795" s="88">
        <v>0.19</v>
      </c>
      <c r="AE795" s="195">
        <f t="shared" si="204"/>
        <v>0</v>
      </c>
      <c r="AF795" s="211">
        <f t="shared" si="205"/>
        <v>0</v>
      </c>
      <c r="AG795" s="50"/>
      <c r="AH795" s="43"/>
      <c r="AI795" s="46"/>
      <c r="AJ795" s="43"/>
      <c r="AK795" s="43"/>
      <c r="AL795" s="46"/>
      <c r="AM795" s="47"/>
      <c r="AN795" s="76">
        <f t="shared" si="202"/>
        <v>0</v>
      </c>
      <c r="AO795" s="76">
        <f t="shared" si="206"/>
        <v>0</v>
      </c>
      <c r="AP795" s="214"/>
      <c r="AQ795" s="76">
        <f t="shared" si="203"/>
        <v>0</v>
      </c>
      <c r="AR795" s="91">
        <f t="shared" si="207"/>
        <v>0</v>
      </c>
      <c r="AS795" s="184">
        <f>IF(EA_Tabelle!$AI795="Ja",EA_Tabelle!$AM795,IF(EA_Tabelle!$Y795&lt;&gt;"",EA_Tabelle!$Y795,EA_Tabelle!$U795))</f>
        <v>0</v>
      </c>
      <c r="AT795" s="76">
        <f>IF(EA_Tabelle!$AI795="Ja",EA_Tabelle!$AN795,IF(EA_Tabelle!$AC795&lt;&gt;0,EA_Tabelle!$AC795,EA_Tabelle!$W795))</f>
        <v>0</v>
      </c>
      <c r="AU795" s="91">
        <f>IF(EA_Tabelle!$AI795="Ja",EA_Tabelle!$AO795,IF(EA_Tabelle!$AF795&lt;&gt;0,EA_Tabelle!$AF795,EA_Tabelle!$X795))</f>
        <v>0</v>
      </c>
    </row>
    <row r="796" spans="1:47" ht="25" customHeight="1" x14ac:dyDescent="0.3">
      <c r="A796" s="89" t="str">
        <f t="shared" si="192"/>
        <v>0_776</v>
      </c>
      <c r="B796" s="78">
        <f t="shared" si="195"/>
        <v>0</v>
      </c>
      <c r="C796" s="78">
        <f>IF(EA_Tabelle!$B471="","",COUNTIF($B$20:B795,EA_Tabelle!$B471)+1)</f>
        <v>776</v>
      </c>
      <c r="D796" s="77">
        <f t="shared" si="193"/>
        <v>0</v>
      </c>
      <c r="E796" s="77" t="e">
        <f>INDEX(Lieferanten[L_ID],MATCH(EA_Tabelle!$M796,Lieferanten[Lieferantenbezeichnung],0))</f>
        <v>#N/A</v>
      </c>
      <c r="F796" s="79">
        <f t="shared" si="196"/>
        <v>0</v>
      </c>
      <c r="G796" s="79" t="str">
        <f>IF(EA_Tabelle!$L796="","",(INDEX(BT[Ressort],MATCH(EA_Tabelle!$L796,BT[Bedarfsträger],0))))</f>
        <v/>
      </c>
      <c r="H796" s="80" t="str">
        <f>IF(EA_Tabelle!$L796="","",(INDEX(BT[BT_ID],MATCH(EA_Tabelle!$L796,BT[Bedarfsträger],0))))</f>
        <v/>
      </c>
      <c r="I796" s="82">
        <f t="shared" si="197"/>
        <v>0</v>
      </c>
      <c r="J796" s="82">
        <f t="shared" si="198"/>
        <v>0</v>
      </c>
      <c r="K796" s="83">
        <f t="shared" si="199"/>
        <v>0</v>
      </c>
      <c r="L796" s="44"/>
      <c r="M796" s="46"/>
      <c r="N796" s="208"/>
      <c r="O796" s="44"/>
      <c r="P796" s="43"/>
      <c r="Q796" s="206"/>
      <c r="R796" s="44"/>
      <c r="S796" s="90"/>
      <c r="T796" s="46"/>
      <c r="U796" s="210"/>
      <c r="V796" s="43"/>
      <c r="W796" s="186">
        <f>IFERROR(U796*INDEX(Preisstufen[Netto],MATCH(EA_Tabelle!T796,Preisstufen[Preisstufe],0)),0)</f>
        <v>0</v>
      </c>
      <c r="X796" s="186">
        <f t="shared" si="194"/>
        <v>0</v>
      </c>
      <c r="Y796" s="47"/>
      <c r="Z796" s="211"/>
      <c r="AA796" s="212"/>
      <c r="AB796" s="193">
        <f t="shared" si="200"/>
        <v>0</v>
      </c>
      <c r="AC796" s="211">
        <f t="shared" si="201"/>
        <v>0</v>
      </c>
      <c r="AD796" s="88">
        <v>0.19</v>
      </c>
      <c r="AE796" s="195">
        <f t="shared" si="204"/>
        <v>0</v>
      </c>
      <c r="AF796" s="211">
        <f t="shared" si="205"/>
        <v>0</v>
      </c>
      <c r="AG796" s="50"/>
      <c r="AH796" s="43"/>
      <c r="AI796" s="46"/>
      <c r="AJ796" s="43"/>
      <c r="AK796" s="43"/>
      <c r="AL796" s="46"/>
      <c r="AM796" s="47"/>
      <c r="AN796" s="76">
        <f t="shared" si="202"/>
        <v>0</v>
      </c>
      <c r="AO796" s="76">
        <f t="shared" si="206"/>
        <v>0</v>
      </c>
      <c r="AP796" s="214"/>
      <c r="AQ796" s="76">
        <f t="shared" si="203"/>
        <v>0</v>
      </c>
      <c r="AR796" s="91">
        <f t="shared" si="207"/>
        <v>0</v>
      </c>
      <c r="AS796" s="184">
        <f>IF(EA_Tabelle!$AI796="Ja",EA_Tabelle!$AM796,IF(EA_Tabelle!$Y796&lt;&gt;"",EA_Tabelle!$Y796,EA_Tabelle!$U796))</f>
        <v>0</v>
      </c>
      <c r="AT796" s="76">
        <f>IF(EA_Tabelle!$AI796="Ja",EA_Tabelle!$AN796,IF(EA_Tabelle!$AC796&lt;&gt;0,EA_Tabelle!$AC796,EA_Tabelle!$W796))</f>
        <v>0</v>
      </c>
      <c r="AU796" s="91">
        <f>IF(EA_Tabelle!$AI796="Ja",EA_Tabelle!$AO796,IF(EA_Tabelle!$AF796&lt;&gt;0,EA_Tabelle!$AF796,EA_Tabelle!$X796))</f>
        <v>0</v>
      </c>
    </row>
    <row r="797" spans="1:47" ht="25" customHeight="1" x14ac:dyDescent="0.3">
      <c r="A797" s="89" t="str">
        <f t="shared" si="192"/>
        <v>0_777</v>
      </c>
      <c r="B797" s="78">
        <f t="shared" si="195"/>
        <v>0</v>
      </c>
      <c r="C797" s="78">
        <f>IF(EA_Tabelle!$B472="","",COUNTIF($B$20:B796,EA_Tabelle!$B472)+1)</f>
        <v>777</v>
      </c>
      <c r="D797" s="77">
        <f t="shared" si="193"/>
        <v>0</v>
      </c>
      <c r="E797" s="77" t="e">
        <f>INDEX(Lieferanten[L_ID],MATCH(EA_Tabelle!$M797,Lieferanten[Lieferantenbezeichnung],0))</f>
        <v>#N/A</v>
      </c>
      <c r="F797" s="79">
        <f t="shared" si="196"/>
        <v>0</v>
      </c>
      <c r="G797" s="79" t="str">
        <f>IF(EA_Tabelle!$L797="","",(INDEX(BT[Ressort],MATCH(EA_Tabelle!$L797,BT[Bedarfsträger],0))))</f>
        <v/>
      </c>
      <c r="H797" s="80" t="str">
        <f>IF(EA_Tabelle!$L797="","",(INDEX(BT[BT_ID],MATCH(EA_Tabelle!$L797,BT[Bedarfsträger],0))))</f>
        <v/>
      </c>
      <c r="I797" s="82">
        <f t="shared" si="197"/>
        <v>0</v>
      </c>
      <c r="J797" s="82">
        <f t="shared" si="198"/>
        <v>0</v>
      </c>
      <c r="K797" s="83">
        <f t="shared" si="199"/>
        <v>0</v>
      </c>
      <c r="L797" s="44"/>
      <c r="M797" s="46"/>
      <c r="N797" s="208"/>
      <c r="O797" s="44"/>
      <c r="P797" s="43"/>
      <c r="Q797" s="206"/>
      <c r="R797" s="44"/>
      <c r="S797" s="90"/>
      <c r="T797" s="46"/>
      <c r="U797" s="210"/>
      <c r="V797" s="43"/>
      <c r="W797" s="186">
        <f>IFERROR(U797*INDEX(Preisstufen[Netto],MATCH(EA_Tabelle!T797,Preisstufen[Preisstufe],0)),0)</f>
        <v>0</v>
      </c>
      <c r="X797" s="186">
        <f t="shared" si="194"/>
        <v>0</v>
      </c>
      <c r="Y797" s="47"/>
      <c r="Z797" s="211"/>
      <c r="AA797" s="212"/>
      <c r="AB797" s="193">
        <f t="shared" si="200"/>
        <v>0</v>
      </c>
      <c r="AC797" s="211">
        <f t="shared" si="201"/>
        <v>0</v>
      </c>
      <c r="AD797" s="88">
        <v>0.19</v>
      </c>
      <c r="AE797" s="195">
        <f t="shared" si="204"/>
        <v>0</v>
      </c>
      <c r="AF797" s="211">
        <f t="shared" si="205"/>
        <v>0</v>
      </c>
      <c r="AG797" s="50"/>
      <c r="AH797" s="43"/>
      <c r="AI797" s="46"/>
      <c r="AJ797" s="43"/>
      <c r="AK797" s="43"/>
      <c r="AL797" s="46"/>
      <c r="AM797" s="47"/>
      <c r="AN797" s="76">
        <f t="shared" si="202"/>
        <v>0</v>
      </c>
      <c r="AO797" s="76">
        <f t="shared" si="206"/>
        <v>0</v>
      </c>
      <c r="AP797" s="214"/>
      <c r="AQ797" s="76">
        <f t="shared" si="203"/>
        <v>0</v>
      </c>
      <c r="AR797" s="91">
        <f t="shared" si="207"/>
        <v>0</v>
      </c>
      <c r="AS797" s="184">
        <f>IF(EA_Tabelle!$AI797="Ja",EA_Tabelle!$AM797,IF(EA_Tabelle!$Y797&lt;&gt;"",EA_Tabelle!$Y797,EA_Tabelle!$U797))</f>
        <v>0</v>
      </c>
      <c r="AT797" s="76">
        <f>IF(EA_Tabelle!$AI797="Ja",EA_Tabelle!$AN797,IF(EA_Tabelle!$AC797&lt;&gt;0,EA_Tabelle!$AC797,EA_Tabelle!$W797))</f>
        <v>0</v>
      </c>
      <c r="AU797" s="91">
        <f>IF(EA_Tabelle!$AI797="Ja",EA_Tabelle!$AO797,IF(EA_Tabelle!$AF797&lt;&gt;0,EA_Tabelle!$AF797,EA_Tabelle!$X797))</f>
        <v>0</v>
      </c>
    </row>
    <row r="798" spans="1:47" ht="25" customHeight="1" x14ac:dyDescent="0.3">
      <c r="A798" s="89" t="str">
        <f t="shared" si="192"/>
        <v>0_778</v>
      </c>
      <c r="B798" s="78">
        <f t="shared" si="195"/>
        <v>0</v>
      </c>
      <c r="C798" s="78">
        <f>IF(EA_Tabelle!$B473="","",COUNTIF($B$20:B797,EA_Tabelle!$B473)+1)</f>
        <v>778</v>
      </c>
      <c r="D798" s="77">
        <f t="shared" si="193"/>
        <v>0</v>
      </c>
      <c r="E798" s="77" t="e">
        <f>INDEX(Lieferanten[L_ID],MATCH(EA_Tabelle!$M798,Lieferanten[Lieferantenbezeichnung],0))</f>
        <v>#N/A</v>
      </c>
      <c r="F798" s="79">
        <f t="shared" si="196"/>
        <v>0</v>
      </c>
      <c r="G798" s="79" t="str">
        <f>IF(EA_Tabelle!$L798="","",(INDEX(BT[Ressort],MATCH(EA_Tabelle!$L798,BT[Bedarfsträger],0))))</f>
        <v/>
      </c>
      <c r="H798" s="80" t="str">
        <f>IF(EA_Tabelle!$L798="","",(INDEX(BT[BT_ID],MATCH(EA_Tabelle!$L798,BT[Bedarfsträger],0))))</f>
        <v/>
      </c>
      <c r="I798" s="82">
        <f t="shared" si="197"/>
        <v>0</v>
      </c>
      <c r="J798" s="82">
        <f t="shared" si="198"/>
        <v>0</v>
      </c>
      <c r="K798" s="83">
        <f t="shared" si="199"/>
        <v>0</v>
      </c>
      <c r="L798" s="44"/>
      <c r="M798" s="46"/>
      <c r="N798" s="208"/>
      <c r="O798" s="44"/>
      <c r="P798" s="43"/>
      <c r="Q798" s="206"/>
      <c r="R798" s="44"/>
      <c r="S798" s="90"/>
      <c r="T798" s="46"/>
      <c r="U798" s="210"/>
      <c r="V798" s="43"/>
      <c r="W798" s="186">
        <f>IFERROR(U798*INDEX(Preisstufen[Netto],MATCH(EA_Tabelle!T798,Preisstufen[Preisstufe],0)),0)</f>
        <v>0</v>
      </c>
      <c r="X798" s="186">
        <f t="shared" si="194"/>
        <v>0</v>
      </c>
      <c r="Y798" s="47"/>
      <c r="Z798" s="211"/>
      <c r="AA798" s="212"/>
      <c r="AB798" s="193">
        <f t="shared" si="200"/>
        <v>0</v>
      </c>
      <c r="AC798" s="211">
        <f t="shared" si="201"/>
        <v>0</v>
      </c>
      <c r="AD798" s="88">
        <v>0.19</v>
      </c>
      <c r="AE798" s="195">
        <f t="shared" si="204"/>
        <v>0</v>
      </c>
      <c r="AF798" s="211">
        <f t="shared" si="205"/>
        <v>0</v>
      </c>
      <c r="AG798" s="50"/>
      <c r="AH798" s="43"/>
      <c r="AI798" s="46"/>
      <c r="AJ798" s="43"/>
      <c r="AK798" s="43"/>
      <c r="AL798" s="46"/>
      <c r="AM798" s="47"/>
      <c r="AN798" s="76">
        <f t="shared" si="202"/>
        <v>0</v>
      </c>
      <c r="AO798" s="76">
        <f t="shared" si="206"/>
        <v>0</v>
      </c>
      <c r="AP798" s="214"/>
      <c r="AQ798" s="76">
        <f t="shared" si="203"/>
        <v>0</v>
      </c>
      <c r="AR798" s="91">
        <f t="shared" si="207"/>
        <v>0</v>
      </c>
      <c r="AS798" s="184">
        <f>IF(EA_Tabelle!$AI798="Ja",EA_Tabelle!$AM798,IF(EA_Tabelle!$Y798&lt;&gt;"",EA_Tabelle!$Y798,EA_Tabelle!$U798))</f>
        <v>0</v>
      </c>
      <c r="AT798" s="76">
        <f>IF(EA_Tabelle!$AI798="Ja",EA_Tabelle!$AN798,IF(EA_Tabelle!$AC798&lt;&gt;0,EA_Tabelle!$AC798,EA_Tabelle!$W798))</f>
        <v>0</v>
      </c>
      <c r="AU798" s="91">
        <f>IF(EA_Tabelle!$AI798="Ja",EA_Tabelle!$AO798,IF(EA_Tabelle!$AF798&lt;&gt;0,EA_Tabelle!$AF798,EA_Tabelle!$X798))</f>
        <v>0</v>
      </c>
    </row>
    <row r="799" spans="1:47" ht="25" customHeight="1" x14ac:dyDescent="0.3">
      <c r="A799" s="89" t="str">
        <f t="shared" si="192"/>
        <v>0_779</v>
      </c>
      <c r="B799" s="78">
        <f t="shared" si="195"/>
        <v>0</v>
      </c>
      <c r="C799" s="78">
        <f>IF(EA_Tabelle!$B474="","",COUNTIF($B$20:B798,EA_Tabelle!$B474)+1)</f>
        <v>779</v>
      </c>
      <c r="D799" s="77">
        <f t="shared" si="193"/>
        <v>0</v>
      </c>
      <c r="E799" s="77" t="e">
        <f>INDEX(Lieferanten[L_ID],MATCH(EA_Tabelle!$M799,Lieferanten[Lieferantenbezeichnung],0))</f>
        <v>#N/A</v>
      </c>
      <c r="F799" s="79">
        <f t="shared" si="196"/>
        <v>0</v>
      </c>
      <c r="G799" s="79" t="str">
        <f>IF(EA_Tabelle!$L799="","",(INDEX(BT[Ressort],MATCH(EA_Tabelle!$L799,BT[Bedarfsträger],0))))</f>
        <v/>
      </c>
      <c r="H799" s="80" t="str">
        <f>IF(EA_Tabelle!$L799="","",(INDEX(BT[BT_ID],MATCH(EA_Tabelle!$L799,BT[Bedarfsträger],0))))</f>
        <v/>
      </c>
      <c r="I799" s="82">
        <f t="shared" si="197"/>
        <v>0</v>
      </c>
      <c r="J799" s="82">
        <f t="shared" si="198"/>
        <v>0</v>
      </c>
      <c r="K799" s="83">
        <f t="shared" si="199"/>
        <v>0</v>
      </c>
      <c r="L799" s="44"/>
      <c r="M799" s="46"/>
      <c r="N799" s="208"/>
      <c r="O799" s="44"/>
      <c r="P799" s="43"/>
      <c r="Q799" s="206"/>
      <c r="R799" s="44"/>
      <c r="S799" s="90"/>
      <c r="T799" s="46"/>
      <c r="U799" s="210"/>
      <c r="V799" s="43"/>
      <c r="W799" s="186">
        <f>IFERROR(U799*INDEX(Preisstufen[Netto],MATCH(EA_Tabelle!T799,Preisstufen[Preisstufe],0)),0)</f>
        <v>0</v>
      </c>
      <c r="X799" s="186">
        <f t="shared" si="194"/>
        <v>0</v>
      </c>
      <c r="Y799" s="47"/>
      <c r="Z799" s="211"/>
      <c r="AA799" s="212"/>
      <c r="AB799" s="193">
        <f t="shared" si="200"/>
        <v>0</v>
      </c>
      <c r="AC799" s="211">
        <f t="shared" si="201"/>
        <v>0</v>
      </c>
      <c r="AD799" s="88">
        <v>0.19</v>
      </c>
      <c r="AE799" s="195">
        <f t="shared" si="204"/>
        <v>0</v>
      </c>
      <c r="AF799" s="211">
        <f t="shared" si="205"/>
        <v>0</v>
      </c>
      <c r="AG799" s="50"/>
      <c r="AH799" s="43"/>
      <c r="AI799" s="46"/>
      <c r="AJ799" s="43"/>
      <c r="AK799" s="43"/>
      <c r="AL799" s="46"/>
      <c r="AM799" s="47"/>
      <c r="AN799" s="76">
        <f t="shared" si="202"/>
        <v>0</v>
      </c>
      <c r="AO799" s="76">
        <f t="shared" si="206"/>
        <v>0</v>
      </c>
      <c r="AP799" s="214"/>
      <c r="AQ799" s="76">
        <f t="shared" si="203"/>
        <v>0</v>
      </c>
      <c r="AR799" s="91">
        <f t="shared" si="207"/>
        <v>0</v>
      </c>
      <c r="AS799" s="184">
        <f>IF(EA_Tabelle!$AI799="Ja",EA_Tabelle!$AM799,IF(EA_Tabelle!$Y799&lt;&gt;"",EA_Tabelle!$Y799,EA_Tabelle!$U799))</f>
        <v>0</v>
      </c>
      <c r="AT799" s="76">
        <f>IF(EA_Tabelle!$AI799="Ja",EA_Tabelle!$AN799,IF(EA_Tabelle!$AC799&lt;&gt;0,EA_Tabelle!$AC799,EA_Tabelle!$W799))</f>
        <v>0</v>
      </c>
      <c r="AU799" s="91">
        <f>IF(EA_Tabelle!$AI799="Ja",EA_Tabelle!$AO799,IF(EA_Tabelle!$AF799&lt;&gt;0,EA_Tabelle!$AF799,EA_Tabelle!$X799))</f>
        <v>0</v>
      </c>
    </row>
    <row r="800" spans="1:47" ht="25" customHeight="1" x14ac:dyDescent="0.3">
      <c r="A800" s="89" t="str">
        <f t="shared" si="192"/>
        <v>0_780</v>
      </c>
      <c r="B800" s="78">
        <f t="shared" si="195"/>
        <v>0</v>
      </c>
      <c r="C800" s="78">
        <f>IF(EA_Tabelle!$B475="","",COUNTIF($B$20:B799,EA_Tabelle!$B475)+1)</f>
        <v>780</v>
      </c>
      <c r="D800" s="77">
        <f t="shared" si="193"/>
        <v>0</v>
      </c>
      <c r="E800" s="77" t="e">
        <f>INDEX(Lieferanten[L_ID],MATCH(EA_Tabelle!$M800,Lieferanten[Lieferantenbezeichnung],0))</f>
        <v>#N/A</v>
      </c>
      <c r="F800" s="79">
        <f t="shared" si="196"/>
        <v>0</v>
      </c>
      <c r="G800" s="79" t="str">
        <f>IF(EA_Tabelle!$L800="","",(INDEX(BT[Ressort],MATCH(EA_Tabelle!$L800,BT[Bedarfsträger],0))))</f>
        <v/>
      </c>
      <c r="H800" s="80" t="str">
        <f>IF(EA_Tabelle!$L800="","",(INDEX(BT[BT_ID],MATCH(EA_Tabelle!$L800,BT[Bedarfsträger],0))))</f>
        <v/>
      </c>
      <c r="I800" s="82">
        <f t="shared" si="197"/>
        <v>0</v>
      </c>
      <c r="J800" s="82">
        <f t="shared" si="198"/>
        <v>0</v>
      </c>
      <c r="K800" s="83">
        <f t="shared" si="199"/>
        <v>0</v>
      </c>
      <c r="L800" s="44"/>
      <c r="M800" s="46"/>
      <c r="N800" s="208"/>
      <c r="O800" s="44"/>
      <c r="P800" s="43"/>
      <c r="Q800" s="206"/>
      <c r="R800" s="44"/>
      <c r="S800" s="90"/>
      <c r="T800" s="46"/>
      <c r="U800" s="210"/>
      <c r="V800" s="43"/>
      <c r="W800" s="186">
        <f>IFERROR(U800*INDEX(Preisstufen[Netto],MATCH(EA_Tabelle!T800,Preisstufen[Preisstufe],0)),0)</f>
        <v>0</v>
      </c>
      <c r="X800" s="186">
        <f t="shared" si="194"/>
        <v>0</v>
      </c>
      <c r="Y800" s="47"/>
      <c r="Z800" s="211"/>
      <c r="AA800" s="212"/>
      <c r="AB800" s="193">
        <f t="shared" si="200"/>
        <v>0</v>
      </c>
      <c r="AC800" s="211">
        <f t="shared" si="201"/>
        <v>0</v>
      </c>
      <c r="AD800" s="88">
        <v>0.19</v>
      </c>
      <c r="AE800" s="195">
        <f t="shared" si="204"/>
        <v>0</v>
      </c>
      <c r="AF800" s="211">
        <f t="shared" si="205"/>
        <v>0</v>
      </c>
      <c r="AG800" s="50"/>
      <c r="AH800" s="43"/>
      <c r="AI800" s="46"/>
      <c r="AJ800" s="43"/>
      <c r="AK800" s="43"/>
      <c r="AL800" s="46"/>
      <c r="AM800" s="47"/>
      <c r="AN800" s="76">
        <f t="shared" si="202"/>
        <v>0</v>
      </c>
      <c r="AO800" s="76">
        <f t="shared" si="206"/>
        <v>0</v>
      </c>
      <c r="AP800" s="214"/>
      <c r="AQ800" s="76">
        <f t="shared" si="203"/>
        <v>0</v>
      </c>
      <c r="AR800" s="91">
        <f t="shared" si="207"/>
        <v>0</v>
      </c>
      <c r="AS800" s="184">
        <f>IF(EA_Tabelle!$AI800="Ja",EA_Tabelle!$AM800,IF(EA_Tabelle!$Y800&lt;&gt;"",EA_Tabelle!$Y800,EA_Tabelle!$U800))</f>
        <v>0</v>
      </c>
      <c r="AT800" s="76">
        <f>IF(EA_Tabelle!$AI800="Ja",EA_Tabelle!$AN800,IF(EA_Tabelle!$AC800&lt;&gt;0,EA_Tabelle!$AC800,EA_Tabelle!$W800))</f>
        <v>0</v>
      </c>
      <c r="AU800" s="91">
        <f>IF(EA_Tabelle!$AI800="Ja",EA_Tabelle!$AO800,IF(EA_Tabelle!$AF800&lt;&gt;0,EA_Tabelle!$AF800,EA_Tabelle!$X800))</f>
        <v>0</v>
      </c>
    </row>
    <row r="801" spans="1:47" ht="25" customHeight="1" x14ac:dyDescent="0.3">
      <c r="A801" s="89" t="str">
        <f t="shared" si="192"/>
        <v>0_781</v>
      </c>
      <c r="B801" s="78">
        <f t="shared" si="195"/>
        <v>0</v>
      </c>
      <c r="C801" s="78">
        <f>IF(EA_Tabelle!$B476="","",COUNTIF($B$20:B800,EA_Tabelle!$B476)+1)</f>
        <v>781</v>
      </c>
      <c r="D801" s="77">
        <f t="shared" si="193"/>
        <v>0</v>
      </c>
      <c r="E801" s="77" t="e">
        <f>INDEX(Lieferanten[L_ID],MATCH(EA_Tabelle!$M801,Lieferanten[Lieferantenbezeichnung],0))</f>
        <v>#N/A</v>
      </c>
      <c r="F801" s="79">
        <f t="shared" si="196"/>
        <v>0</v>
      </c>
      <c r="G801" s="79" t="str">
        <f>IF(EA_Tabelle!$L801="","",(INDEX(BT[Ressort],MATCH(EA_Tabelle!$L801,BT[Bedarfsträger],0))))</f>
        <v/>
      </c>
      <c r="H801" s="80" t="str">
        <f>IF(EA_Tabelle!$L801="","",(INDEX(BT[BT_ID],MATCH(EA_Tabelle!$L801,BT[Bedarfsträger],0))))</f>
        <v/>
      </c>
      <c r="I801" s="82">
        <f t="shared" si="197"/>
        <v>0</v>
      </c>
      <c r="J801" s="82">
        <f t="shared" si="198"/>
        <v>0</v>
      </c>
      <c r="K801" s="83">
        <f t="shared" si="199"/>
        <v>0</v>
      </c>
      <c r="L801" s="44"/>
      <c r="M801" s="46"/>
      <c r="N801" s="208"/>
      <c r="O801" s="44"/>
      <c r="P801" s="43"/>
      <c r="Q801" s="206"/>
      <c r="R801" s="44"/>
      <c r="S801" s="90"/>
      <c r="T801" s="46"/>
      <c r="U801" s="210"/>
      <c r="V801" s="43"/>
      <c r="W801" s="186">
        <f>IFERROR(U801*INDEX(Preisstufen[Netto],MATCH(EA_Tabelle!T801,Preisstufen[Preisstufe],0)),0)</f>
        <v>0</v>
      </c>
      <c r="X801" s="186">
        <f t="shared" si="194"/>
        <v>0</v>
      </c>
      <c r="Y801" s="47"/>
      <c r="Z801" s="211"/>
      <c r="AA801" s="212"/>
      <c r="AB801" s="193">
        <f t="shared" si="200"/>
        <v>0</v>
      </c>
      <c r="AC801" s="211">
        <f t="shared" si="201"/>
        <v>0</v>
      </c>
      <c r="AD801" s="88">
        <v>0.19</v>
      </c>
      <c r="AE801" s="195">
        <f t="shared" si="204"/>
        <v>0</v>
      </c>
      <c r="AF801" s="211">
        <f t="shared" si="205"/>
        <v>0</v>
      </c>
      <c r="AG801" s="50"/>
      <c r="AH801" s="43"/>
      <c r="AI801" s="46"/>
      <c r="AJ801" s="43"/>
      <c r="AK801" s="43"/>
      <c r="AL801" s="46"/>
      <c r="AM801" s="47"/>
      <c r="AN801" s="76">
        <f t="shared" si="202"/>
        <v>0</v>
      </c>
      <c r="AO801" s="76">
        <f t="shared" si="206"/>
        <v>0</v>
      </c>
      <c r="AP801" s="214"/>
      <c r="AQ801" s="76">
        <f t="shared" si="203"/>
        <v>0</v>
      </c>
      <c r="AR801" s="91">
        <f t="shared" si="207"/>
        <v>0</v>
      </c>
      <c r="AS801" s="184">
        <f>IF(EA_Tabelle!$AI801="Ja",EA_Tabelle!$AM801,IF(EA_Tabelle!$Y801&lt;&gt;"",EA_Tabelle!$Y801,EA_Tabelle!$U801))</f>
        <v>0</v>
      </c>
      <c r="AT801" s="76">
        <f>IF(EA_Tabelle!$AI801="Ja",EA_Tabelle!$AN801,IF(EA_Tabelle!$AC801&lt;&gt;0,EA_Tabelle!$AC801,EA_Tabelle!$W801))</f>
        <v>0</v>
      </c>
      <c r="AU801" s="91">
        <f>IF(EA_Tabelle!$AI801="Ja",EA_Tabelle!$AO801,IF(EA_Tabelle!$AF801&lt;&gt;0,EA_Tabelle!$AF801,EA_Tabelle!$X801))</f>
        <v>0</v>
      </c>
    </row>
    <row r="802" spans="1:47" ht="25" customHeight="1" x14ac:dyDescent="0.3">
      <c r="A802" s="89" t="str">
        <f t="shared" si="192"/>
        <v>0_782</v>
      </c>
      <c r="B802" s="78">
        <f t="shared" si="195"/>
        <v>0</v>
      </c>
      <c r="C802" s="78">
        <f>IF(EA_Tabelle!$B477="","",COUNTIF($B$20:B801,EA_Tabelle!$B477)+1)</f>
        <v>782</v>
      </c>
      <c r="D802" s="77">
        <f t="shared" si="193"/>
        <v>0</v>
      </c>
      <c r="E802" s="77" t="e">
        <f>INDEX(Lieferanten[L_ID],MATCH(EA_Tabelle!$M802,Lieferanten[Lieferantenbezeichnung],0))</f>
        <v>#N/A</v>
      </c>
      <c r="F802" s="79">
        <f t="shared" si="196"/>
        <v>0</v>
      </c>
      <c r="G802" s="79" t="str">
        <f>IF(EA_Tabelle!$L802="","",(INDEX(BT[Ressort],MATCH(EA_Tabelle!$L802,BT[Bedarfsträger],0))))</f>
        <v/>
      </c>
      <c r="H802" s="80" t="str">
        <f>IF(EA_Tabelle!$L802="","",(INDEX(BT[BT_ID],MATCH(EA_Tabelle!$L802,BT[Bedarfsträger],0))))</f>
        <v/>
      </c>
      <c r="I802" s="82">
        <f t="shared" si="197"/>
        <v>0</v>
      </c>
      <c r="J802" s="82">
        <f t="shared" si="198"/>
        <v>0</v>
      </c>
      <c r="K802" s="83">
        <f t="shared" si="199"/>
        <v>0</v>
      </c>
      <c r="L802" s="44"/>
      <c r="M802" s="46"/>
      <c r="N802" s="208"/>
      <c r="O802" s="44"/>
      <c r="P802" s="43"/>
      <c r="Q802" s="206"/>
      <c r="R802" s="44"/>
      <c r="S802" s="90"/>
      <c r="T802" s="46"/>
      <c r="U802" s="210"/>
      <c r="V802" s="43"/>
      <c r="W802" s="186">
        <f>IFERROR(U802*INDEX(Preisstufen[Netto],MATCH(EA_Tabelle!T802,Preisstufen[Preisstufe],0)),0)</f>
        <v>0</v>
      </c>
      <c r="X802" s="186">
        <f t="shared" si="194"/>
        <v>0</v>
      </c>
      <c r="Y802" s="47"/>
      <c r="Z802" s="211"/>
      <c r="AA802" s="212"/>
      <c r="AB802" s="193">
        <f t="shared" si="200"/>
        <v>0</v>
      </c>
      <c r="AC802" s="211">
        <f t="shared" si="201"/>
        <v>0</v>
      </c>
      <c r="AD802" s="88">
        <v>0.19</v>
      </c>
      <c r="AE802" s="195">
        <f t="shared" si="204"/>
        <v>0</v>
      </c>
      <c r="AF802" s="211">
        <f t="shared" si="205"/>
        <v>0</v>
      </c>
      <c r="AG802" s="50"/>
      <c r="AH802" s="43"/>
      <c r="AI802" s="46"/>
      <c r="AJ802" s="43"/>
      <c r="AK802" s="43"/>
      <c r="AL802" s="46"/>
      <c r="AM802" s="47"/>
      <c r="AN802" s="76">
        <f t="shared" si="202"/>
        <v>0</v>
      </c>
      <c r="AO802" s="76">
        <f t="shared" si="206"/>
        <v>0</v>
      </c>
      <c r="AP802" s="214"/>
      <c r="AQ802" s="76">
        <f t="shared" si="203"/>
        <v>0</v>
      </c>
      <c r="AR802" s="91">
        <f t="shared" si="207"/>
        <v>0</v>
      </c>
      <c r="AS802" s="184">
        <f>IF(EA_Tabelle!$AI802="Ja",EA_Tabelle!$AM802,IF(EA_Tabelle!$Y802&lt;&gt;"",EA_Tabelle!$Y802,EA_Tabelle!$U802))</f>
        <v>0</v>
      </c>
      <c r="AT802" s="76">
        <f>IF(EA_Tabelle!$AI802="Ja",EA_Tabelle!$AN802,IF(EA_Tabelle!$AC802&lt;&gt;0,EA_Tabelle!$AC802,EA_Tabelle!$W802))</f>
        <v>0</v>
      </c>
      <c r="AU802" s="91">
        <f>IF(EA_Tabelle!$AI802="Ja",EA_Tabelle!$AO802,IF(EA_Tabelle!$AF802&lt;&gt;0,EA_Tabelle!$AF802,EA_Tabelle!$X802))</f>
        <v>0</v>
      </c>
    </row>
    <row r="803" spans="1:47" ht="25" customHeight="1" x14ac:dyDescent="0.3">
      <c r="A803" s="89" t="str">
        <f t="shared" si="192"/>
        <v>0_783</v>
      </c>
      <c r="B803" s="78">
        <f t="shared" si="195"/>
        <v>0</v>
      </c>
      <c r="C803" s="78">
        <f>IF(EA_Tabelle!$B478="","",COUNTIF($B$20:B802,EA_Tabelle!$B478)+1)</f>
        <v>783</v>
      </c>
      <c r="D803" s="77">
        <f t="shared" si="193"/>
        <v>0</v>
      </c>
      <c r="E803" s="77" t="e">
        <f>INDEX(Lieferanten[L_ID],MATCH(EA_Tabelle!$M803,Lieferanten[Lieferantenbezeichnung],0))</f>
        <v>#N/A</v>
      </c>
      <c r="F803" s="79">
        <f t="shared" si="196"/>
        <v>0</v>
      </c>
      <c r="G803" s="79" t="str">
        <f>IF(EA_Tabelle!$L803="","",(INDEX(BT[Ressort],MATCH(EA_Tabelle!$L803,BT[Bedarfsträger],0))))</f>
        <v/>
      </c>
      <c r="H803" s="80" t="str">
        <f>IF(EA_Tabelle!$L803="","",(INDEX(BT[BT_ID],MATCH(EA_Tabelle!$L803,BT[Bedarfsträger],0))))</f>
        <v/>
      </c>
      <c r="I803" s="82">
        <f t="shared" si="197"/>
        <v>0</v>
      </c>
      <c r="J803" s="82">
        <f t="shared" si="198"/>
        <v>0</v>
      </c>
      <c r="K803" s="83">
        <f t="shared" si="199"/>
        <v>0</v>
      </c>
      <c r="L803" s="44"/>
      <c r="M803" s="46"/>
      <c r="N803" s="208"/>
      <c r="O803" s="44"/>
      <c r="P803" s="43"/>
      <c r="Q803" s="206"/>
      <c r="R803" s="44"/>
      <c r="S803" s="90"/>
      <c r="T803" s="46"/>
      <c r="U803" s="210"/>
      <c r="V803" s="43"/>
      <c r="W803" s="186">
        <f>IFERROR(U803*INDEX(Preisstufen[Netto],MATCH(EA_Tabelle!T803,Preisstufen[Preisstufe],0)),0)</f>
        <v>0</v>
      </c>
      <c r="X803" s="186">
        <f t="shared" si="194"/>
        <v>0</v>
      </c>
      <c r="Y803" s="47"/>
      <c r="Z803" s="211"/>
      <c r="AA803" s="212"/>
      <c r="AB803" s="193">
        <f t="shared" si="200"/>
        <v>0</v>
      </c>
      <c r="AC803" s="211">
        <f t="shared" si="201"/>
        <v>0</v>
      </c>
      <c r="AD803" s="88">
        <v>0.19</v>
      </c>
      <c r="AE803" s="195">
        <f t="shared" si="204"/>
        <v>0</v>
      </c>
      <c r="AF803" s="211">
        <f t="shared" si="205"/>
        <v>0</v>
      </c>
      <c r="AG803" s="50"/>
      <c r="AH803" s="43"/>
      <c r="AI803" s="46"/>
      <c r="AJ803" s="43"/>
      <c r="AK803" s="43"/>
      <c r="AL803" s="46"/>
      <c r="AM803" s="47"/>
      <c r="AN803" s="76">
        <f t="shared" si="202"/>
        <v>0</v>
      </c>
      <c r="AO803" s="76">
        <f t="shared" si="206"/>
        <v>0</v>
      </c>
      <c r="AP803" s="214"/>
      <c r="AQ803" s="76">
        <f t="shared" si="203"/>
        <v>0</v>
      </c>
      <c r="AR803" s="91">
        <f t="shared" si="207"/>
        <v>0</v>
      </c>
      <c r="AS803" s="184">
        <f>IF(EA_Tabelle!$AI803="Ja",EA_Tabelle!$AM803,IF(EA_Tabelle!$Y803&lt;&gt;"",EA_Tabelle!$Y803,EA_Tabelle!$U803))</f>
        <v>0</v>
      </c>
      <c r="AT803" s="76">
        <f>IF(EA_Tabelle!$AI803="Ja",EA_Tabelle!$AN803,IF(EA_Tabelle!$AC803&lt;&gt;0,EA_Tabelle!$AC803,EA_Tabelle!$W803))</f>
        <v>0</v>
      </c>
      <c r="AU803" s="91">
        <f>IF(EA_Tabelle!$AI803="Ja",EA_Tabelle!$AO803,IF(EA_Tabelle!$AF803&lt;&gt;0,EA_Tabelle!$AF803,EA_Tabelle!$X803))</f>
        <v>0</v>
      </c>
    </row>
    <row r="804" spans="1:47" ht="25" customHeight="1" x14ac:dyDescent="0.3">
      <c r="A804" s="89" t="str">
        <f t="shared" si="192"/>
        <v>0_784</v>
      </c>
      <c r="B804" s="78">
        <f t="shared" si="195"/>
        <v>0</v>
      </c>
      <c r="C804" s="78">
        <f>IF(EA_Tabelle!$B479="","",COUNTIF($B$20:B803,EA_Tabelle!$B479)+1)</f>
        <v>784</v>
      </c>
      <c r="D804" s="77">
        <f t="shared" si="193"/>
        <v>0</v>
      </c>
      <c r="E804" s="77" t="e">
        <f>INDEX(Lieferanten[L_ID],MATCH(EA_Tabelle!$M804,Lieferanten[Lieferantenbezeichnung],0))</f>
        <v>#N/A</v>
      </c>
      <c r="F804" s="79">
        <f t="shared" si="196"/>
        <v>0</v>
      </c>
      <c r="G804" s="79" t="str">
        <f>IF(EA_Tabelle!$L804="","",(INDEX(BT[Ressort],MATCH(EA_Tabelle!$L804,BT[Bedarfsträger],0))))</f>
        <v/>
      </c>
      <c r="H804" s="80" t="str">
        <f>IF(EA_Tabelle!$L804="","",(INDEX(BT[BT_ID],MATCH(EA_Tabelle!$L804,BT[Bedarfsträger],0))))</f>
        <v/>
      </c>
      <c r="I804" s="82">
        <f t="shared" si="197"/>
        <v>0</v>
      </c>
      <c r="J804" s="82">
        <f t="shared" si="198"/>
        <v>0</v>
      </c>
      <c r="K804" s="83">
        <f t="shared" si="199"/>
        <v>0</v>
      </c>
      <c r="L804" s="44"/>
      <c r="M804" s="46"/>
      <c r="N804" s="208"/>
      <c r="O804" s="44"/>
      <c r="P804" s="43"/>
      <c r="Q804" s="206"/>
      <c r="R804" s="44"/>
      <c r="S804" s="90"/>
      <c r="T804" s="46"/>
      <c r="U804" s="210"/>
      <c r="V804" s="43"/>
      <c r="W804" s="186">
        <f>IFERROR(U804*INDEX(Preisstufen[Netto],MATCH(EA_Tabelle!T804,Preisstufen[Preisstufe],0)),0)</f>
        <v>0</v>
      </c>
      <c r="X804" s="186">
        <f t="shared" si="194"/>
        <v>0</v>
      </c>
      <c r="Y804" s="47"/>
      <c r="Z804" s="211"/>
      <c r="AA804" s="212"/>
      <c r="AB804" s="193">
        <f t="shared" si="200"/>
        <v>0</v>
      </c>
      <c r="AC804" s="211">
        <f t="shared" si="201"/>
        <v>0</v>
      </c>
      <c r="AD804" s="88">
        <v>0.19</v>
      </c>
      <c r="AE804" s="195">
        <f t="shared" si="204"/>
        <v>0</v>
      </c>
      <c r="AF804" s="211">
        <f t="shared" si="205"/>
        <v>0</v>
      </c>
      <c r="AG804" s="50"/>
      <c r="AH804" s="43"/>
      <c r="AI804" s="46"/>
      <c r="AJ804" s="43"/>
      <c r="AK804" s="43"/>
      <c r="AL804" s="46"/>
      <c r="AM804" s="47"/>
      <c r="AN804" s="76">
        <f t="shared" si="202"/>
        <v>0</v>
      </c>
      <c r="AO804" s="76">
        <f t="shared" si="206"/>
        <v>0</v>
      </c>
      <c r="AP804" s="214"/>
      <c r="AQ804" s="76">
        <f t="shared" si="203"/>
        <v>0</v>
      </c>
      <c r="AR804" s="91">
        <f t="shared" si="207"/>
        <v>0</v>
      </c>
      <c r="AS804" s="184">
        <f>IF(EA_Tabelle!$AI804="Ja",EA_Tabelle!$AM804,IF(EA_Tabelle!$Y804&lt;&gt;"",EA_Tabelle!$Y804,EA_Tabelle!$U804))</f>
        <v>0</v>
      </c>
      <c r="AT804" s="76">
        <f>IF(EA_Tabelle!$AI804="Ja",EA_Tabelle!$AN804,IF(EA_Tabelle!$AC804&lt;&gt;0,EA_Tabelle!$AC804,EA_Tabelle!$W804))</f>
        <v>0</v>
      </c>
      <c r="AU804" s="91">
        <f>IF(EA_Tabelle!$AI804="Ja",EA_Tabelle!$AO804,IF(EA_Tabelle!$AF804&lt;&gt;0,EA_Tabelle!$AF804,EA_Tabelle!$X804))</f>
        <v>0</v>
      </c>
    </row>
    <row r="805" spans="1:47" ht="25" customHeight="1" x14ac:dyDescent="0.3">
      <c r="A805" s="89" t="str">
        <f t="shared" si="192"/>
        <v>0_785</v>
      </c>
      <c r="B805" s="78">
        <f t="shared" si="195"/>
        <v>0</v>
      </c>
      <c r="C805" s="78">
        <f>IF(EA_Tabelle!$B480="","",COUNTIF($B$20:B804,EA_Tabelle!$B480)+1)</f>
        <v>785</v>
      </c>
      <c r="D805" s="77">
        <f t="shared" si="193"/>
        <v>0</v>
      </c>
      <c r="E805" s="77" t="e">
        <f>INDEX(Lieferanten[L_ID],MATCH(EA_Tabelle!$M805,Lieferanten[Lieferantenbezeichnung],0))</f>
        <v>#N/A</v>
      </c>
      <c r="F805" s="79">
        <f t="shared" si="196"/>
        <v>0</v>
      </c>
      <c r="G805" s="79" t="str">
        <f>IF(EA_Tabelle!$L805="","",(INDEX(BT[Ressort],MATCH(EA_Tabelle!$L805,BT[Bedarfsträger],0))))</f>
        <v/>
      </c>
      <c r="H805" s="80" t="str">
        <f>IF(EA_Tabelle!$L805="","",(INDEX(BT[BT_ID],MATCH(EA_Tabelle!$L805,BT[Bedarfsträger],0))))</f>
        <v/>
      </c>
      <c r="I805" s="82">
        <f t="shared" si="197"/>
        <v>0</v>
      </c>
      <c r="J805" s="82">
        <f t="shared" si="198"/>
        <v>0</v>
      </c>
      <c r="K805" s="83">
        <f t="shared" si="199"/>
        <v>0</v>
      </c>
      <c r="L805" s="44"/>
      <c r="M805" s="46"/>
      <c r="N805" s="208"/>
      <c r="O805" s="44"/>
      <c r="P805" s="43"/>
      <c r="Q805" s="206"/>
      <c r="R805" s="44"/>
      <c r="S805" s="90"/>
      <c r="T805" s="46"/>
      <c r="U805" s="210"/>
      <c r="V805" s="43"/>
      <c r="W805" s="186">
        <f>IFERROR(U805*INDEX(Preisstufen[Netto],MATCH(EA_Tabelle!T805,Preisstufen[Preisstufe],0)),0)</f>
        <v>0</v>
      </c>
      <c r="X805" s="186">
        <f t="shared" si="194"/>
        <v>0</v>
      </c>
      <c r="Y805" s="47"/>
      <c r="Z805" s="211"/>
      <c r="AA805" s="212"/>
      <c r="AB805" s="193">
        <f t="shared" si="200"/>
        <v>0</v>
      </c>
      <c r="AC805" s="211">
        <f t="shared" si="201"/>
        <v>0</v>
      </c>
      <c r="AD805" s="88">
        <v>0.19</v>
      </c>
      <c r="AE805" s="195">
        <f t="shared" si="204"/>
        <v>0</v>
      </c>
      <c r="AF805" s="211">
        <f t="shared" si="205"/>
        <v>0</v>
      </c>
      <c r="AG805" s="50"/>
      <c r="AH805" s="43"/>
      <c r="AI805" s="46"/>
      <c r="AJ805" s="43"/>
      <c r="AK805" s="43"/>
      <c r="AL805" s="46"/>
      <c r="AM805" s="47"/>
      <c r="AN805" s="76">
        <f t="shared" si="202"/>
        <v>0</v>
      </c>
      <c r="AO805" s="76">
        <f t="shared" si="206"/>
        <v>0</v>
      </c>
      <c r="AP805" s="214"/>
      <c r="AQ805" s="76">
        <f t="shared" si="203"/>
        <v>0</v>
      </c>
      <c r="AR805" s="91">
        <f t="shared" si="207"/>
        <v>0</v>
      </c>
      <c r="AS805" s="184">
        <f>IF(EA_Tabelle!$AI805="Ja",EA_Tabelle!$AM805,IF(EA_Tabelle!$Y805&lt;&gt;"",EA_Tabelle!$Y805,EA_Tabelle!$U805))</f>
        <v>0</v>
      </c>
      <c r="AT805" s="76">
        <f>IF(EA_Tabelle!$AI805="Ja",EA_Tabelle!$AN805,IF(EA_Tabelle!$AC805&lt;&gt;0,EA_Tabelle!$AC805,EA_Tabelle!$W805))</f>
        <v>0</v>
      </c>
      <c r="AU805" s="91">
        <f>IF(EA_Tabelle!$AI805="Ja",EA_Tabelle!$AO805,IF(EA_Tabelle!$AF805&lt;&gt;0,EA_Tabelle!$AF805,EA_Tabelle!$X805))</f>
        <v>0</v>
      </c>
    </row>
    <row r="806" spans="1:47" ht="25" customHeight="1" x14ac:dyDescent="0.3">
      <c r="A806" s="89" t="str">
        <f t="shared" si="192"/>
        <v>0_786</v>
      </c>
      <c r="B806" s="78">
        <f t="shared" si="195"/>
        <v>0</v>
      </c>
      <c r="C806" s="78">
        <f>IF(EA_Tabelle!$B481="","",COUNTIF($B$20:B805,EA_Tabelle!$B481)+1)</f>
        <v>786</v>
      </c>
      <c r="D806" s="77">
        <f t="shared" si="193"/>
        <v>0</v>
      </c>
      <c r="E806" s="77" t="e">
        <f>INDEX(Lieferanten[L_ID],MATCH(EA_Tabelle!$M806,Lieferanten[Lieferantenbezeichnung],0))</f>
        <v>#N/A</v>
      </c>
      <c r="F806" s="79">
        <f t="shared" si="196"/>
        <v>0</v>
      </c>
      <c r="G806" s="79" t="str">
        <f>IF(EA_Tabelle!$L806="","",(INDEX(BT[Ressort],MATCH(EA_Tabelle!$L806,BT[Bedarfsträger],0))))</f>
        <v/>
      </c>
      <c r="H806" s="80" t="str">
        <f>IF(EA_Tabelle!$L806="","",(INDEX(BT[BT_ID],MATCH(EA_Tabelle!$L806,BT[Bedarfsträger],0))))</f>
        <v/>
      </c>
      <c r="I806" s="82">
        <f t="shared" si="197"/>
        <v>0</v>
      </c>
      <c r="J806" s="82">
        <f t="shared" si="198"/>
        <v>0</v>
      </c>
      <c r="K806" s="83">
        <f t="shared" si="199"/>
        <v>0</v>
      </c>
      <c r="L806" s="44"/>
      <c r="M806" s="46"/>
      <c r="N806" s="208"/>
      <c r="O806" s="44"/>
      <c r="P806" s="43"/>
      <c r="Q806" s="206"/>
      <c r="R806" s="44"/>
      <c r="S806" s="90"/>
      <c r="T806" s="46"/>
      <c r="U806" s="210"/>
      <c r="V806" s="43"/>
      <c r="W806" s="186">
        <f>IFERROR(U806*INDEX(Preisstufen[Netto],MATCH(EA_Tabelle!T806,Preisstufen[Preisstufe],0)),0)</f>
        <v>0</v>
      </c>
      <c r="X806" s="186">
        <f t="shared" si="194"/>
        <v>0</v>
      </c>
      <c r="Y806" s="47"/>
      <c r="Z806" s="211"/>
      <c r="AA806" s="212"/>
      <c r="AB806" s="193">
        <f t="shared" si="200"/>
        <v>0</v>
      </c>
      <c r="AC806" s="211">
        <f t="shared" si="201"/>
        <v>0</v>
      </c>
      <c r="AD806" s="88">
        <v>0.19</v>
      </c>
      <c r="AE806" s="195">
        <f t="shared" si="204"/>
        <v>0</v>
      </c>
      <c r="AF806" s="211">
        <f t="shared" si="205"/>
        <v>0</v>
      </c>
      <c r="AG806" s="50"/>
      <c r="AH806" s="43"/>
      <c r="AI806" s="46"/>
      <c r="AJ806" s="43"/>
      <c r="AK806" s="43"/>
      <c r="AL806" s="46"/>
      <c r="AM806" s="47"/>
      <c r="AN806" s="76">
        <f t="shared" si="202"/>
        <v>0</v>
      </c>
      <c r="AO806" s="76">
        <f t="shared" si="206"/>
        <v>0</v>
      </c>
      <c r="AP806" s="214"/>
      <c r="AQ806" s="76">
        <f t="shared" si="203"/>
        <v>0</v>
      </c>
      <c r="AR806" s="91">
        <f t="shared" si="207"/>
        <v>0</v>
      </c>
      <c r="AS806" s="184">
        <f>IF(EA_Tabelle!$AI806="Ja",EA_Tabelle!$AM806,IF(EA_Tabelle!$Y806&lt;&gt;"",EA_Tabelle!$Y806,EA_Tabelle!$U806))</f>
        <v>0</v>
      </c>
      <c r="AT806" s="76">
        <f>IF(EA_Tabelle!$AI806="Ja",EA_Tabelle!$AN806,IF(EA_Tabelle!$AC806&lt;&gt;0,EA_Tabelle!$AC806,EA_Tabelle!$W806))</f>
        <v>0</v>
      </c>
      <c r="AU806" s="91">
        <f>IF(EA_Tabelle!$AI806="Ja",EA_Tabelle!$AO806,IF(EA_Tabelle!$AF806&lt;&gt;0,EA_Tabelle!$AF806,EA_Tabelle!$X806))</f>
        <v>0</v>
      </c>
    </row>
    <row r="807" spans="1:47" ht="25" customHeight="1" x14ac:dyDescent="0.3">
      <c r="A807" s="89" t="str">
        <f t="shared" si="192"/>
        <v>0_787</v>
      </c>
      <c r="B807" s="78">
        <f t="shared" si="195"/>
        <v>0</v>
      </c>
      <c r="C807" s="78">
        <f>IF(EA_Tabelle!$B482="","",COUNTIF($B$20:B806,EA_Tabelle!$B482)+1)</f>
        <v>787</v>
      </c>
      <c r="D807" s="77">
        <f t="shared" si="193"/>
        <v>0</v>
      </c>
      <c r="E807" s="77" t="e">
        <f>INDEX(Lieferanten[L_ID],MATCH(EA_Tabelle!$M807,Lieferanten[Lieferantenbezeichnung],0))</f>
        <v>#N/A</v>
      </c>
      <c r="F807" s="79">
        <f t="shared" si="196"/>
        <v>0</v>
      </c>
      <c r="G807" s="79" t="str">
        <f>IF(EA_Tabelle!$L807="","",(INDEX(BT[Ressort],MATCH(EA_Tabelle!$L807,BT[Bedarfsträger],0))))</f>
        <v/>
      </c>
      <c r="H807" s="80" t="str">
        <f>IF(EA_Tabelle!$L807="","",(INDEX(BT[BT_ID],MATCH(EA_Tabelle!$L807,BT[Bedarfsträger],0))))</f>
        <v/>
      </c>
      <c r="I807" s="82">
        <f t="shared" si="197"/>
        <v>0</v>
      </c>
      <c r="J807" s="82">
        <f t="shared" si="198"/>
        <v>0</v>
      </c>
      <c r="K807" s="83">
        <f t="shared" si="199"/>
        <v>0</v>
      </c>
      <c r="L807" s="44"/>
      <c r="M807" s="46"/>
      <c r="N807" s="208"/>
      <c r="O807" s="44"/>
      <c r="P807" s="43"/>
      <c r="Q807" s="206"/>
      <c r="R807" s="44"/>
      <c r="S807" s="90"/>
      <c r="T807" s="46"/>
      <c r="U807" s="210"/>
      <c r="V807" s="43"/>
      <c r="W807" s="186">
        <f>IFERROR(U807*INDEX(Preisstufen[Netto],MATCH(EA_Tabelle!T807,Preisstufen[Preisstufe],0)),0)</f>
        <v>0</v>
      </c>
      <c r="X807" s="186">
        <f t="shared" si="194"/>
        <v>0</v>
      </c>
      <c r="Y807" s="47"/>
      <c r="Z807" s="211"/>
      <c r="AA807" s="212"/>
      <c r="AB807" s="193">
        <f t="shared" si="200"/>
        <v>0</v>
      </c>
      <c r="AC807" s="211">
        <f t="shared" si="201"/>
        <v>0</v>
      </c>
      <c r="AD807" s="88">
        <v>0.19</v>
      </c>
      <c r="AE807" s="195">
        <f t="shared" si="204"/>
        <v>0</v>
      </c>
      <c r="AF807" s="211">
        <f t="shared" si="205"/>
        <v>0</v>
      </c>
      <c r="AG807" s="50"/>
      <c r="AH807" s="43"/>
      <c r="AI807" s="46"/>
      <c r="AJ807" s="43"/>
      <c r="AK807" s="43"/>
      <c r="AL807" s="46"/>
      <c r="AM807" s="47"/>
      <c r="AN807" s="76">
        <f t="shared" si="202"/>
        <v>0</v>
      </c>
      <c r="AO807" s="76">
        <f t="shared" si="206"/>
        <v>0</v>
      </c>
      <c r="AP807" s="214"/>
      <c r="AQ807" s="76">
        <f t="shared" si="203"/>
        <v>0</v>
      </c>
      <c r="AR807" s="91">
        <f t="shared" si="207"/>
        <v>0</v>
      </c>
      <c r="AS807" s="184">
        <f>IF(EA_Tabelle!$AI807="Ja",EA_Tabelle!$AM807,IF(EA_Tabelle!$Y807&lt;&gt;"",EA_Tabelle!$Y807,EA_Tabelle!$U807))</f>
        <v>0</v>
      </c>
      <c r="AT807" s="76">
        <f>IF(EA_Tabelle!$AI807="Ja",EA_Tabelle!$AN807,IF(EA_Tabelle!$AC807&lt;&gt;0,EA_Tabelle!$AC807,EA_Tabelle!$W807))</f>
        <v>0</v>
      </c>
      <c r="AU807" s="91">
        <f>IF(EA_Tabelle!$AI807="Ja",EA_Tabelle!$AO807,IF(EA_Tabelle!$AF807&lt;&gt;0,EA_Tabelle!$AF807,EA_Tabelle!$X807))</f>
        <v>0</v>
      </c>
    </row>
    <row r="808" spans="1:47" ht="25" customHeight="1" x14ac:dyDescent="0.3">
      <c r="A808" s="89" t="str">
        <f t="shared" si="192"/>
        <v>0_788</v>
      </c>
      <c r="B808" s="78">
        <f t="shared" si="195"/>
        <v>0</v>
      </c>
      <c r="C808" s="78">
        <f>IF(EA_Tabelle!$B483="","",COUNTIF($B$20:B807,EA_Tabelle!$B483)+1)</f>
        <v>788</v>
      </c>
      <c r="D808" s="77">
        <f t="shared" si="193"/>
        <v>0</v>
      </c>
      <c r="E808" s="77" t="e">
        <f>INDEX(Lieferanten[L_ID],MATCH(EA_Tabelle!$M808,Lieferanten[Lieferantenbezeichnung],0))</f>
        <v>#N/A</v>
      </c>
      <c r="F808" s="79">
        <f t="shared" si="196"/>
        <v>0</v>
      </c>
      <c r="G808" s="79" t="str">
        <f>IF(EA_Tabelle!$L808="","",(INDEX(BT[Ressort],MATCH(EA_Tabelle!$L808,BT[Bedarfsträger],0))))</f>
        <v/>
      </c>
      <c r="H808" s="80" t="str">
        <f>IF(EA_Tabelle!$L808="","",(INDEX(BT[BT_ID],MATCH(EA_Tabelle!$L808,BT[Bedarfsträger],0))))</f>
        <v/>
      </c>
      <c r="I808" s="82">
        <f t="shared" si="197"/>
        <v>0</v>
      </c>
      <c r="J808" s="82">
        <f t="shared" si="198"/>
        <v>0</v>
      </c>
      <c r="K808" s="83">
        <f t="shared" si="199"/>
        <v>0</v>
      </c>
      <c r="L808" s="44"/>
      <c r="M808" s="46"/>
      <c r="N808" s="208"/>
      <c r="O808" s="44"/>
      <c r="P808" s="43"/>
      <c r="Q808" s="206"/>
      <c r="R808" s="44"/>
      <c r="S808" s="90"/>
      <c r="T808" s="46"/>
      <c r="U808" s="210"/>
      <c r="V808" s="43"/>
      <c r="W808" s="186">
        <f>IFERROR(U808*INDEX(Preisstufen[Netto],MATCH(EA_Tabelle!T808,Preisstufen[Preisstufe],0)),0)</f>
        <v>0</v>
      </c>
      <c r="X808" s="186">
        <f t="shared" si="194"/>
        <v>0</v>
      </c>
      <c r="Y808" s="47"/>
      <c r="Z808" s="211"/>
      <c r="AA808" s="212"/>
      <c r="AB808" s="193">
        <f t="shared" si="200"/>
        <v>0</v>
      </c>
      <c r="AC808" s="211">
        <f t="shared" si="201"/>
        <v>0</v>
      </c>
      <c r="AD808" s="88">
        <v>0.19</v>
      </c>
      <c r="AE808" s="195">
        <f t="shared" si="204"/>
        <v>0</v>
      </c>
      <c r="AF808" s="211">
        <f t="shared" si="205"/>
        <v>0</v>
      </c>
      <c r="AG808" s="50"/>
      <c r="AH808" s="43"/>
      <c r="AI808" s="46"/>
      <c r="AJ808" s="43"/>
      <c r="AK808" s="43"/>
      <c r="AL808" s="46"/>
      <c r="AM808" s="47"/>
      <c r="AN808" s="76">
        <f t="shared" si="202"/>
        <v>0</v>
      </c>
      <c r="AO808" s="76">
        <f t="shared" si="206"/>
        <v>0</v>
      </c>
      <c r="AP808" s="214"/>
      <c r="AQ808" s="76">
        <f t="shared" si="203"/>
        <v>0</v>
      </c>
      <c r="AR808" s="91">
        <f t="shared" si="207"/>
        <v>0</v>
      </c>
      <c r="AS808" s="184">
        <f>IF(EA_Tabelle!$AI808="Ja",EA_Tabelle!$AM808,IF(EA_Tabelle!$Y808&lt;&gt;"",EA_Tabelle!$Y808,EA_Tabelle!$U808))</f>
        <v>0</v>
      </c>
      <c r="AT808" s="76">
        <f>IF(EA_Tabelle!$AI808="Ja",EA_Tabelle!$AN808,IF(EA_Tabelle!$AC808&lt;&gt;0,EA_Tabelle!$AC808,EA_Tabelle!$W808))</f>
        <v>0</v>
      </c>
      <c r="AU808" s="91">
        <f>IF(EA_Tabelle!$AI808="Ja",EA_Tabelle!$AO808,IF(EA_Tabelle!$AF808&lt;&gt;0,EA_Tabelle!$AF808,EA_Tabelle!$X808))</f>
        <v>0</v>
      </c>
    </row>
    <row r="809" spans="1:47" ht="25" customHeight="1" x14ac:dyDescent="0.3">
      <c r="A809" s="89" t="str">
        <f t="shared" si="192"/>
        <v>0_789</v>
      </c>
      <c r="B809" s="78">
        <f t="shared" si="195"/>
        <v>0</v>
      </c>
      <c r="C809" s="78">
        <f>IF(EA_Tabelle!$B484="","",COUNTIF($B$20:B808,EA_Tabelle!$B484)+1)</f>
        <v>789</v>
      </c>
      <c r="D809" s="77">
        <f t="shared" si="193"/>
        <v>0</v>
      </c>
      <c r="E809" s="77" t="e">
        <f>INDEX(Lieferanten[L_ID],MATCH(EA_Tabelle!$M809,Lieferanten[Lieferantenbezeichnung],0))</f>
        <v>#N/A</v>
      </c>
      <c r="F809" s="79">
        <f t="shared" si="196"/>
        <v>0</v>
      </c>
      <c r="G809" s="79" t="str">
        <f>IF(EA_Tabelle!$L809="","",(INDEX(BT[Ressort],MATCH(EA_Tabelle!$L809,BT[Bedarfsträger],0))))</f>
        <v/>
      </c>
      <c r="H809" s="80" t="str">
        <f>IF(EA_Tabelle!$L809="","",(INDEX(BT[BT_ID],MATCH(EA_Tabelle!$L809,BT[Bedarfsträger],0))))</f>
        <v/>
      </c>
      <c r="I809" s="82">
        <f t="shared" si="197"/>
        <v>0</v>
      </c>
      <c r="J809" s="82">
        <f t="shared" si="198"/>
        <v>0</v>
      </c>
      <c r="K809" s="83">
        <f t="shared" si="199"/>
        <v>0</v>
      </c>
      <c r="L809" s="44"/>
      <c r="M809" s="46"/>
      <c r="N809" s="208"/>
      <c r="O809" s="44"/>
      <c r="P809" s="43"/>
      <c r="Q809" s="206"/>
      <c r="R809" s="44"/>
      <c r="S809" s="90"/>
      <c r="T809" s="46"/>
      <c r="U809" s="210"/>
      <c r="V809" s="43"/>
      <c r="W809" s="186">
        <f>IFERROR(U809*INDEX(Preisstufen[Netto],MATCH(EA_Tabelle!T809,Preisstufen[Preisstufe],0)),0)</f>
        <v>0</v>
      </c>
      <c r="X809" s="186">
        <f t="shared" si="194"/>
        <v>0</v>
      </c>
      <c r="Y809" s="47"/>
      <c r="Z809" s="211"/>
      <c r="AA809" s="212"/>
      <c r="AB809" s="193">
        <f t="shared" si="200"/>
        <v>0</v>
      </c>
      <c r="AC809" s="211">
        <f t="shared" si="201"/>
        <v>0</v>
      </c>
      <c r="AD809" s="88">
        <v>0.19</v>
      </c>
      <c r="AE809" s="195">
        <f t="shared" si="204"/>
        <v>0</v>
      </c>
      <c r="AF809" s="211">
        <f t="shared" si="205"/>
        <v>0</v>
      </c>
      <c r="AG809" s="50"/>
      <c r="AH809" s="43"/>
      <c r="AI809" s="46"/>
      <c r="AJ809" s="43"/>
      <c r="AK809" s="43"/>
      <c r="AL809" s="46"/>
      <c r="AM809" s="47"/>
      <c r="AN809" s="76">
        <f t="shared" si="202"/>
        <v>0</v>
      </c>
      <c r="AO809" s="76">
        <f t="shared" si="206"/>
        <v>0</v>
      </c>
      <c r="AP809" s="214"/>
      <c r="AQ809" s="76">
        <f t="shared" si="203"/>
        <v>0</v>
      </c>
      <c r="AR809" s="91">
        <f t="shared" si="207"/>
        <v>0</v>
      </c>
      <c r="AS809" s="184">
        <f>IF(EA_Tabelle!$AI809="Ja",EA_Tabelle!$AM809,IF(EA_Tabelle!$Y809&lt;&gt;"",EA_Tabelle!$Y809,EA_Tabelle!$U809))</f>
        <v>0</v>
      </c>
      <c r="AT809" s="76">
        <f>IF(EA_Tabelle!$AI809="Ja",EA_Tabelle!$AN809,IF(EA_Tabelle!$AC809&lt;&gt;0,EA_Tabelle!$AC809,EA_Tabelle!$W809))</f>
        <v>0</v>
      </c>
      <c r="AU809" s="91">
        <f>IF(EA_Tabelle!$AI809="Ja",EA_Tabelle!$AO809,IF(EA_Tabelle!$AF809&lt;&gt;0,EA_Tabelle!$AF809,EA_Tabelle!$X809))</f>
        <v>0</v>
      </c>
    </row>
    <row r="810" spans="1:47" ht="25" customHeight="1" x14ac:dyDescent="0.3">
      <c r="A810" s="89" t="str">
        <f t="shared" si="192"/>
        <v>0_790</v>
      </c>
      <c r="B810" s="78">
        <f t="shared" si="195"/>
        <v>0</v>
      </c>
      <c r="C810" s="78">
        <f>IF(EA_Tabelle!$B485="","",COUNTIF($B$20:B809,EA_Tabelle!$B485)+1)</f>
        <v>790</v>
      </c>
      <c r="D810" s="77">
        <f t="shared" si="193"/>
        <v>0</v>
      </c>
      <c r="E810" s="77" t="e">
        <f>INDEX(Lieferanten[L_ID],MATCH(EA_Tabelle!$M810,Lieferanten[Lieferantenbezeichnung],0))</f>
        <v>#N/A</v>
      </c>
      <c r="F810" s="79">
        <f t="shared" si="196"/>
        <v>0</v>
      </c>
      <c r="G810" s="79" t="str">
        <f>IF(EA_Tabelle!$L810="","",(INDEX(BT[Ressort],MATCH(EA_Tabelle!$L810,BT[Bedarfsträger],0))))</f>
        <v/>
      </c>
      <c r="H810" s="80" t="str">
        <f>IF(EA_Tabelle!$L810="","",(INDEX(BT[BT_ID],MATCH(EA_Tabelle!$L810,BT[Bedarfsträger],0))))</f>
        <v/>
      </c>
      <c r="I810" s="82">
        <f t="shared" si="197"/>
        <v>0</v>
      </c>
      <c r="J810" s="82">
        <f t="shared" si="198"/>
        <v>0</v>
      </c>
      <c r="K810" s="83">
        <f t="shared" si="199"/>
        <v>0</v>
      </c>
      <c r="L810" s="44"/>
      <c r="M810" s="46"/>
      <c r="N810" s="208"/>
      <c r="O810" s="44"/>
      <c r="P810" s="43"/>
      <c r="Q810" s="206"/>
      <c r="R810" s="44"/>
      <c r="S810" s="90"/>
      <c r="T810" s="46"/>
      <c r="U810" s="210"/>
      <c r="V810" s="43"/>
      <c r="W810" s="186">
        <f>IFERROR(U810*INDEX(Preisstufen[Netto],MATCH(EA_Tabelle!T810,Preisstufen[Preisstufe],0)),0)</f>
        <v>0</v>
      </c>
      <c r="X810" s="186">
        <f t="shared" si="194"/>
        <v>0</v>
      </c>
      <c r="Y810" s="47"/>
      <c r="Z810" s="211"/>
      <c r="AA810" s="212"/>
      <c r="AB810" s="193">
        <f t="shared" si="200"/>
        <v>0</v>
      </c>
      <c r="AC810" s="211">
        <f t="shared" si="201"/>
        <v>0</v>
      </c>
      <c r="AD810" s="88">
        <v>0.19</v>
      </c>
      <c r="AE810" s="195">
        <f t="shared" si="204"/>
        <v>0</v>
      </c>
      <c r="AF810" s="211">
        <f t="shared" si="205"/>
        <v>0</v>
      </c>
      <c r="AG810" s="50"/>
      <c r="AH810" s="43"/>
      <c r="AI810" s="46"/>
      <c r="AJ810" s="43"/>
      <c r="AK810" s="43"/>
      <c r="AL810" s="46"/>
      <c r="AM810" s="47"/>
      <c r="AN810" s="76">
        <f t="shared" si="202"/>
        <v>0</v>
      </c>
      <c r="AO810" s="76">
        <f t="shared" si="206"/>
        <v>0</v>
      </c>
      <c r="AP810" s="214"/>
      <c r="AQ810" s="76">
        <f t="shared" si="203"/>
        <v>0</v>
      </c>
      <c r="AR810" s="91">
        <f t="shared" si="207"/>
        <v>0</v>
      </c>
      <c r="AS810" s="184">
        <f>IF(EA_Tabelle!$AI810="Ja",EA_Tabelle!$AM810,IF(EA_Tabelle!$Y810&lt;&gt;"",EA_Tabelle!$Y810,EA_Tabelle!$U810))</f>
        <v>0</v>
      </c>
      <c r="AT810" s="76">
        <f>IF(EA_Tabelle!$AI810="Ja",EA_Tabelle!$AN810,IF(EA_Tabelle!$AC810&lt;&gt;0,EA_Tabelle!$AC810,EA_Tabelle!$W810))</f>
        <v>0</v>
      </c>
      <c r="AU810" s="91">
        <f>IF(EA_Tabelle!$AI810="Ja",EA_Tabelle!$AO810,IF(EA_Tabelle!$AF810&lt;&gt;0,EA_Tabelle!$AF810,EA_Tabelle!$X810))</f>
        <v>0</v>
      </c>
    </row>
    <row r="811" spans="1:47" ht="25" customHeight="1" x14ac:dyDescent="0.3">
      <c r="A811" s="89" t="str">
        <f t="shared" ref="A811:A874" si="208">IF(B811="","",B811&amp;"_"&amp;C811)</f>
        <v>0_791</v>
      </c>
      <c r="B811" s="78">
        <f t="shared" si="195"/>
        <v>0</v>
      </c>
      <c r="C811" s="78">
        <f>IF(EA_Tabelle!$B486="","",COUNTIF($B$20:B810,EA_Tabelle!$B486)+1)</f>
        <v>791</v>
      </c>
      <c r="D811" s="77">
        <f t="shared" ref="D811:D874" si="209">$S$6</f>
        <v>0</v>
      </c>
      <c r="E811" s="77" t="e">
        <f>INDEX(Lieferanten[L_ID],MATCH(EA_Tabelle!$M811,Lieferanten[Lieferantenbezeichnung],0))</f>
        <v>#N/A</v>
      </c>
      <c r="F811" s="79">
        <f t="shared" si="196"/>
        <v>0</v>
      </c>
      <c r="G811" s="79" t="str">
        <f>IF(EA_Tabelle!$L811="","",(INDEX(BT[Ressort],MATCH(EA_Tabelle!$L811,BT[Bedarfsträger],0))))</f>
        <v/>
      </c>
      <c r="H811" s="80" t="str">
        <f>IF(EA_Tabelle!$L811="","",(INDEX(BT[BT_ID],MATCH(EA_Tabelle!$L811,BT[Bedarfsträger],0))))</f>
        <v/>
      </c>
      <c r="I811" s="82">
        <f t="shared" si="197"/>
        <v>0</v>
      </c>
      <c r="J811" s="82">
        <f t="shared" si="198"/>
        <v>0</v>
      </c>
      <c r="K811" s="83">
        <f t="shared" si="199"/>
        <v>0</v>
      </c>
      <c r="L811" s="44"/>
      <c r="M811" s="46"/>
      <c r="N811" s="208"/>
      <c r="O811" s="44"/>
      <c r="P811" s="43"/>
      <c r="Q811" s="206"/>
      <c r="R811" s="44"/>
      <c r="S811" s="90"/>
      <c r="T811" s="46"/>
      <c r="U811" s="210"/>
      <c r="V811" s="43"/>
      <c r="W811" s="186">
        <f>IFERROR(U811*INDEX(Preisstufen[Netto],MATCH(EA_Tabelle!T811,Preisstufen[Preisstufe],0)),0)</f>
        <v>0</v>
      </c>
      <c r="X811" s="186">
        <f t="shared" si="194"/>
        <v>0</v>
      </c>
      <c r="Y811" s="47"/>
      <c r="Z811" s="211"/>
      <c r="AA811" s="212"/>
      <c r="AB811" s="193">
        <f t="shared" si="200"/>
        <v>0</v>
      </c>
      <c r="AC811" s="211">
        <f t="shared" si="201"/>
        <v>0</v>
      </c>
      <c r="AD811" s="88">
        <v>0.19</v>
      </c>
      <c r="AE811" s="195">
        <f t="shared" si="204"/>
        <v>0</v>
      </c>
      <c r="AF811" s="211">
        <f t="shared" si="205"/>
        <v>0</v>
      </c>
      <c r="AG811" s="50"/>
      <c r="AH811" s="43"/>
      <c r="AI811" s="46"/>
      <c r="AJ811" s="43"/>
      <c r="AK811" s="43"/>
      <c r="AL811" s="46"/>
      <c r="AM811" s="47"/>
      <c r="AN811" s="76">
        <f t="shared" si="202"/>
        <v>0</v>
      </c>
      <c r="AO811" s="76">
        <f t="shared" si="206"/>
        <v>0</v>
      </c>
      <c r="AP811" s="214"/>
      <c r="AQ811" s="76">
        <f t="shared" si="203"/>
        <v>0</v>
      </c>
      <c r="AR811" s="91">
        <f t="shared" si="207"/>
        <v>0</v>
      </c>
      <c r="AS811" s="184">
        <f>IF(EA_Tabelle!$AI811="Ja",EA_Tabelle!$AM811,IF(EA_Tabelle!$Y811&lt;&gt;"",EA_Tabelle!$Y811,EA_Tabelle!$U811))</f>
        <v>0</v>
      </c>
      <c r="AT811" s="76">
        <f>IF(EA_Tabelle!$AI811="Ja",EA_Tabelle!$AN811,IF(EA_Tabelle!$AC811&lt;&gt;0,EA_Tabelle!$AC811,EA_Tabelle!$W811))</f>
        <v>0</v>
      </c>
      <c r="AU811" s="91">
        <f>IF(EA_Tabelle!$AI811="Ja",EA_Tabelle!$AO811,IF(EA_Tabelle!$AF811&lt;&gt;0,EA_Tabelle!$AF811,EA_Tabelle!$X811))</f>
        <v>0</v>
      </c>
    </row>
    <row r="812" spans="1:47" ht="25" customHeight="1" x14ac:dyDescent="0.3">
      <c r="A812" s="89" t="str">
        <f t="shared" si="208"/>
        <v>0_792</v>
      </c>
      <c r="B812" s="78">
        <f t="shared" si="195"/>
        <v>0</v>
      </c>
      <c r="C812" s="78">
        <f>IF(EA_Tabelle!$B487="","",COUNTIF($B$20:B811,EA_Tabelle!$B487)+1)</f>
        <v>792</v>
      </c>
      <c r="D812" s="77">
        <f t="shared" si="209"/>
        <v>0</v>
      </c>
      <c r="E812" s="77" t="e">
        <f>INDEX(Lieferanten[L_ID],MATCH(EA_Tabelle!$M812,Lieferanten[Lieferantenbezeichnung],0))</f>
        <v>#N/A</v>
      </c>
      <c r="F812" s="79">
        <f t="shared" si="196"/>
        <v>0</v>
      </c>
      <c r="G812" s="79" t="str">
        <f>IF(EA_Tabelle!$L812="","",(INDEX(BT[Ressort],MATCH(EA_Tabelle!$L812,BT[Bedarfsträger],0))))</f>
        <v/>
      </c>
      <c r="H812" s="80" t="str">
        <f>IF(EA_Tabelle!$L812="","",(INDEX(BT[BT_ID],MATCH(EA_Tabelle!$L812,BT[Bedarfsträger],0))))</f>
        <v/>
      </c>
      <c r="I812" s="82">
        <f t="shared" si="197"/>
        <v>0</v>
      </c>
      <c r="J812" s="82">
        <f t="shared" si="198"/>
        <v>0</v>
      </c>
      <c r="K812" s="83">
        <f t="shared" si="199"/>
        <v>0</v>
      </c>
      <c r="L812" s="44"/>
      <c r="M812" s="46"/>
      <c r="N812" s="208"/>
      <c r="O812" s="44"/>
      <c r="P812" s="43"/>
      <c r="Q812" s="206"/>
      <c r="R812" s="44"/>
      <c r="S812" s="90"/>
      <c r="T812" s="46"/>
      <c r="U812" s="210"/>
      <c r="V812" s="43"/>
      <c r="W812" s="186">
        <f>IFERROR(U812*INDEX(Preisstufen[Netto],MATCH(EA_Tabelle!T812,Preisstufen[Preisstufe],0)),0)</f>
        <v>0</v>
      </c>
      <c r="X812" s="186">
        <f t="shared" si="194"/>
        <v>0</v>
      </c>
      <c r="Y812" s="47"/>
      <c r="Z812" s="211"/>
      <c r="AA812" s="212"/>
      <c r="AB812" s="193">
        <f t="shared" si="200"/>
        <v>0</v>
      </c>
      <c r="AC812" s="211">
        <f t="shared" si="201"/>
        <v>0</v>
      </c>
      <c r="AD812" s="88">
        <v>0.19</v>
      </c>
      <c r="AE812" s="195">
        <f t="shared" si="204"/>
        <v>0</v>
      </c>
      <c r="AF812" s="211">
        <f t="shared" si="205"/>
        <v>0</v>
      </c>
      <c r="AG812" s="50"/>
      <c r="AH812" s="43"/>
      <c r="AI812" s="46"/>
      <c r="AJ812" s="43"/>
      <c r="AK812" s="43"/>
      <c r="AL812" s="46"/>
      <c r="AM812" s="47"/>
      <c r="AN812" s="76">
        <f t="shared" si="202"/>
        <v>0</v>
      </c>
      <c r="AO812" s="76">
        <f t="shared" si="206"/>
        <v>0</v>
      </c>
      <c r="AP812" s="214"/>
      <c r="AQ812" s="76">
        <f t="shared" si="203"/>
        <v>0</v>
      </c>
      <c r="AR812" s="91">
        <f t="shared" si="207"/>
        <v>0</v>
      </c>
      <c r="AS812" s="184">
        <f>IF(EA_Tabelle!$AI812="Ja",EA_Tabelle!$AM812,IF(EA_Tabelle!$Y812&lt;&gt;"",EA_Tabelle!$Y812,EA_Tabelle!$U812))</f>
        <v>0</v>
      </c>
      <c r="AT812" s="76">
        <f>IF(EA_Tabelle!$AI812="Ja",EA_Tabelle!$AN812,IF(EA_Tabelle!$AC812&lt;&gt;0,EA_Tabelle!$AC812,EA_Tabelle!$W812))</f>
        <v>0</v>
      </c>
      <c r="AU812" s="91">
        <f>IF(EA_Tabelle!$AI812="Ja",EA_Tabelle!$AO812,IF(EA_Tabelle!$AF812&lt;&gt;0,EA_Tabelle!$AF812,EA_Tabelle!$X812))</f>
        <v>0</v>
      </c>
    </row>
    <row r="813" spans="1:47" ht="25" customHeight="1" x14ac:dyDescent="0.3">
      <c r="A813" s="89" t="str">
        <f t="shared" si="208"/>
        <v>0_793</v>
      </c>
      <c r="B813" s="78">
        <f t="shared" si="195"/>
        <v>0</v>
      </c>
      <c r="C813" s="78">
        <f>IF(EA_Tabelle!$B488="","",COUNTIF($B$20:B812,EA_Tabelle!$B488)+1)</f>
        <v>793</v>
      </c>
      <c r="D813" s="77">
        <f t="shared" si="209"/>
        <v>0</v>
      </c>
      <c r="E813" s="77" t="e">
        <f>INDEX(Lieferanten[L_ID],MATCH(EA_Tabelle!$M813,Lieferanten[Lieferantenbezeichnung],0))</f>
        <v>#N/A</v>
      </c>
      <c r="F813" s="79">
        <f t="shared" si="196"/>
        <v>0</v>
      </c>
      <c r="G813" s="79" t="str">
        <f>IF(EA_Tabelle!$L813="","",(INDEX(BT[Ressort],MATCH(EA_Tabelle!$L813,BT[Bedarfsträger],0))))</f>
        <v/>
      </c>
      <c r="H813" s="80" t="str">
        <f>IF(EA_Tabelle!$L813="","",(INDEX(BT[BT_ID],MATCH(EA_Tabelle!$L813,BT[Bedarfsträger],0))))</f>
        <v/>
      </c>
      <c r="I813" s="82">
        <f t="shared" si="197"/>
        <v>0</v>
      </c>
      <c r="J813" s="82">
        <f t="shared" si="198"/>
        <v>0</v>
      </c>
      <c r="K813" s="83">
        <f t="shared" si="199"/>
        <v>0</v>
      </c>
      <c r="L813" s="44"/>
      <c r="M813" s="46"/>
      <c r="N813" s="208"/>
      <c r="O813" s="44"/>
      <c r="P813" s="43"/>
      <c r="Q813" s="206"/>
      <c r="R813" s="44"/>
      <c r="S813" s="90"/>
      <c r="T813" s="46"/>
      <c r="U813" s="210"/>
      <c r="V813" s="43"/>
      <c r="W813" s="186">
        <f>IFERROR(U813*INDEX(Preisstufen[Netto],MATCH(EA_Tabelle!T813,Preisstufen[Preisstufe],0)),0)</f>
        <v>0</v>
      </c>
      <c r="X813" s="186">
        <f t="shared" si="194"/>
        <v>0</v>
      </c>
      <c r="Y813" s="47"/>
      <c r="Z813" s="211"/>
      <c r="AA813" s="212"/>
      <c r="AB813" s="193">
        <f t="shared" si="200"/>
        <v>0</v>
      </c>
      <c r="AC813" s="211">
        <f t="shared" si="201"/>
        <v>0</v>
      </c>
      <c r="AD813" s="88">
        <v>0.19</v>
      </c>
      <c r="AE813" s="195">
        <f t="shared" si="204"/>
        <v>0</v>
      </c>
      <c r="AF813" s="211">
        <f t="shared" si="205"/>
        <v>0</v>
      </c>
      <c r="AG813" s="50"/>
      <c r="AH813" s="43"/>
      <c r="AI813" s="46"/>
      <c r="AJ813" s="43"/>
      <c r="AK813" s="43"/>
      <c r="AL813" s="46"/>
      <c r="AM813" s="47"/>
      <c r="AN813" s="76">
        <f t="shared" si="202"/>
        <v>0</v>
      </c>
      <c r="AO813" s="76">
        <f t="shared" si="206"/>
        <v>0</v>
      </c>
      <c r="AP813" s="214"/>
      <c r="AQ813" s="76">
        <f t="shared" si="203"/>
        <v>0</v>
      </c>
      <c r="AR813" s="91">
        <f t="shared" si="207"/>
        <v>0</v>
      </c>
      <c r="AS813" s="184">
        <f>IF(EA_Tabelle!$AI813="Ja",EA_Tabelle!$AM813,IF(EA_Tabelle!$Y813&lt;&gt;"",EA_Tabelle!$Y813,EA_Tabelle!$U813))</f>
        <v>0</v>
      </c>
      <c r="AT813" s="76">
        <f>IF(EA_Tabelle!$AI813="Ja",EA_Tabelle!$AN813,IF(EA_Tabelle!$AC813&lt;&gt;0,EA_Tabelle!$AC813,EA_Tabelle!$W813))</f>
        <v>0</v>
      </c>
      <c r="AU813" s="91">
        <f>IF(EA_Tabelle!$AI813="Ja",EA_Tabelle!$AO813,IF(EA_Tabelle!$AF813&lt;&gt;0,EA_Tabelle!$AF813,EA_Tabelle!$X813))</f>
        <v>0</v>
      </c>
    </row>
    <row r="814" spans="1:47" ht="25" customHeight="1" x14ac:dyDescent="0.3">
      <c r="A814" s="89" t="str">
        <f t="shared" si="208"/>
        <v>0_794</v>
      </c>
      <c r="B814" s="78">
        <f t="shared" si="195"/>
        <v>0</v>
      </c>
      <c r="C814" s="78">
        <f>IF(EA_Tabelle!$B489="","",COUNTIF($B$20:B813,EA_Tabelle!$B489)+1)</f>
        <v>794</v>
      </c>
      <c r="D814" s="77">
        <f t="shared" si="209"/>
        <v>0</v>
      </c>
      <c r="E814" s="77" t="e">
        <f>INDEX(Lieferanten[L_ID],MATCH(EA_Tabelle!$M814,Lieferanten[Lieferantenbezeichnung],0))</f>
        <v>#N/A</v>
      </c>
      <c r="F814" s="79">
        <f t="shared" si="196"/>
        <v>0</v>
      </c>
      <c r="G814" s="79" t="str">
        <f>IF(EA_Tabelle!$L814="","",(INDEX(BT[Ressort],MATCH(EA_Tabelle!$L814,BT[Bedarfsträger],0))))</f>
        <v/>
      </c>
      <c r="H814" s="80" t="str">
        <f>IF(EA_Tabelle!$L814="","",(INDEX(BT[BT_ID],MATCH(EA_Tabelle!$L814,BT[Bedarfsträger],0))))</f>
        <v/>
      </c>
      <c r="I814" s="82">
        <f t="shared" si="197"/>
        <v>0</v>
      </c>
      <c r="J814" s="82">
        <f t="shared" si="198"/>
        <v>0</v>
      </c>
      <c r="K814" s="83">
        <f t="shared" si="199"/>
        <v>0</v>
      </c>
      <c r="L814" s="44"/>
      <c r="M814" s="46"/>
      <c r="N814" s="208"/>
      <c r="O814" s="44"/>
      <c r="P814" s="43"/>
      <c r="Q814" s="206"/>
      <c r="R814" s="44"/>
      <c r="S814" s="90"/>
      <c r="T814" s="46"/>
      <c r="U814" s="210"/>
      <c r="V814" s="43"/>
      <c r="W814" s="186">
        <f>IFERROR(U814*INDEX(Preisstufen[Netto],MATCH(EA_Tabelle!T814,Preisstufen[Preisstufe],0)),0)</f>
        <v>0</v>
      </c>
      <c r="X814" s="186">
        <f t="shared" si="194"/>
        <v>0</v>
      </c>
      <c r="Y814" s="47"/>
      <c r="Z814" s="211"/>
      <c r="AA814" s="212"/>
      <c r="AB814" s="193">
        <f t="shared" si="200"/>
        <v>0</v>
      </c>
      <c r="AC814" s="211">
        <f t="shared" si="201"/>
        <v>0</v>
      </c>
      <c r="AD814" s="88">
        <v>0.19</v>
      </c>
      <c r="AE814" s="195">
        <f t="shared" si="204"/>
        <v>0</v>
      </c>
      <c r="AF814" s="211">
        <f t="shared" si="205"/>
        <v>0</v>
      </c>
      <c r="AG814" s="50"/>
      <c r="AH814" s="43"/>
      <c r="AI814" s="46"/>
      <c r="AJ814" s="43"/>
      <c r="AK814" s="43"/>
      <c r="AL814" s="46"/>
      <c r="AM814" s="47"/>
      <c r="AN814" s="76">
        <f t="shared" si="202"/>
        <v>0</v>
      </c>
      <c r="AO814" s="76">
        <f t="shared" si="206"/>
        <v>0</v>
      </c>
      <c r="AP814" s="214"/>
      <c r="AQ814" s="76">
        <f t="shared" si="203"/>
        <v>0</v>
      </c>
      <c r="AR814" s="91">
        <f t="shared" si="207"/>
        <v>0</v>
      </c>
      <c r="AS814" s="184">
        <f>IF(EA_Tabelle!$AI814="Ja",EA_Tabelle!$AM814,IF(EA_Tabelle!$Y814&lt;&gt;"",EA_Tabelle!$Y814,EA_Tabelle!$U814))</f>
        <v>0</v>
      </c>
      <c r="AT814" s="76">
        <f>IF(EA_Tabelle!$AI814="Ja",EA_Tabelle!$AN814,IF(EA_Tabelle!$AC814&lt;&gt;0,EA_Tabelle!$AC814,EA_Tabelle!$W814))</f>
        <v>0</v>
      </c>
      <c r="AU814" s="91">
        <f>IF(EA_Tabelle!$AI814="Ja",EA_Tabelle!$AO814,IF(EA_Tabelle!$AF814&lt;&gt;0,EA_Tabelle!$AF814,EA_Tabelle!$X814))</f>
        <v>0</v>
      </c>
    </row>
    <row r="815" spans="1:47" ht="25" customHeight="1" x14ac:dyDescent="0.3">
      <c r="A815" s="89" t="str">
        <f t="shared" si="208"/>
        <v>0_795</v>
      </c>
      <c r="B815" s="78">
        <f t="shared" si="195"/>
        <v>0</v>
      </c>
      <c r="C815" s="78">
        <f>IF(EA_Tabelle!$B490="","",COUNTIF($B$20:B814,EA_Tabelle!$B490)+1)</f>
        <v>795</v>
      </c>
      <c r="D815" s="77">
        <f t="shared" si="209"/>
        <v>0</v>
      </c>
      <c r="E815" s="77" t="e">
        <f>INDEX(Lieferanten[L_ID],MATCH(EA_Tabelle!$M815,Lieferanten[Lieferantenbezeichnung],0))</f>
        <v>#N/A</v>
      </c>
      <c r="F815" s="79">
        <f t="shared" si="196"/>
        <v>0</v>
      </c>
      <c r="G815" s="79" t="str">
        <f>IF(EA_Tabelle!$L815="","",(INDEX(BT[Ressort],MATCH(EA_Tabelle!$L815,BT[Bedarfsträger],0))))</f>
        <v/>
      </c>
      <c r="H815" s="80" t="str">
        <f>IF(EA_Tabelle!$L815="","",(INDEX(BT[BT_ID],MATCH(EA_Tabelle!$L815,BT[Bedarfsträger],0))))</f>
        <v/>
      </c>
      <c r="I815" s="82">
        <f t="shared" si="197"/>
        <v>0</v>
      </c>
      <c r="J815" s="82">
        <f t="shared" si="198"/>
        <v>0</v>
      </c>
      <c r="K815" s="83">
        <f t="shared" si="199"/>
        <v>0</v>
      </c>
      <c r="L815" s="44"/>
      <c r="M815" s="46"/>
      <c r="N815" s="208"/>
      <c r="O815" s="44"/>
      <c r="P815" s="43"/>
      <c r="Q815" s="206"/>
      <c r="R815" s="44"/>
      <c r="S815" s="90"/>
      <c r="T815" s="46"/>
      <c r="U815" s="210"/>
      <c r="V815" s="43"/>
      <c r="W815" s="186">
        <f>IFERROR(U815*INDEX(Preisstufen[Netto],MATCH(EA_Tabelle!T815,Preisstufen[Preisstufe],0)),0)</f>
        <v>0</v>
      </c>
      <c r="X815" s="186">
        <f t="shared" si="194"/>
        <v>0</v>
      </c>
      <c r="Y815" s="47"/>
      <c r="Z815" s="211"/>
      <c r="AA815" s="212"/>
      <c r="AB815" s="193">
        <f t="shared" si="200"/>
        <v>0</v>
      </c>
      <c r="AC815" s="211">
        <f t="shared" si="201"/>
        <v>0</v>
      </c>
      <c r="AD815" s="88">
        <v>0.19</v>
      </c>
      <c r="AE815" s="195">
        <f t="shared" si="204"/>
        <v>0</v>
      </c>
      <c r="AF815" s="211">
        <f t="shared" si="205"/>
        <v>0</v>
      </c>
      <c r="AG815" s="50"/>
      <c r="AH815" s="43"/>
      <c r="AI815" s="46"/>
      <c r="AJ815" s="43"/>
      <c r="AK815" s="43"/>
      <c r="AL815" s="46"/>
      <c r="AM815" s="47"/>
      <c r="AN815" s="76">
        <f t="shared" si="202"/>
        <v>0</v>
      </c>
      <c r="AO815" s="76">
        <f t="shared" si="206"/>
        <v>0</v>
      </c>
      <c r="AP815" s="214"/>
      <c r="AQ815" s="76">
        <f t="shared" si="203"/>
        <v>0</v>
      </c>
      <c r="AR815" s="91">
        <f t="shared" si="207"/>
        <v>0</v>
      </c>
      <c r="AS815" s="184">
        <f>IF(EA_Tabelle!$AI815="Ja",EA_Tabelle!$AM815,IF(EA_Tabelle!$Y815&lt;&gt;"",EA_Tabelle!$Y815,EA_Tabelle!$U815))</f>
        <v>0</v>
      </c>
      <c r="AT815" s="76">
        <f>IF(EA_Tabelle!$AI815="Ja",EA_Tabelle!$AN815,IF(EA_Tabelle!$AC815&lt;&gt;0,EA_Tabelle!$AC815,EA_Tabelle!$W815))</f>
        <v>0</v>
      </c>
      <c r="AU815" s="91">
        <f>IF(EA_Tabelle!$AI815="Ja",EA_Tabelle!$AO815,IF(EA_Tabelle!$AF815&lt;&gt;0,EA_Tabelle!$AF815,EA_Tabelle!$X815))</f>
        <v>0</v>
      </c>
    </row>
    <row r="816" spans="1:47" ht="25" customHeight="1" x14ac:dyDescent="0.3">
      <c r="A816" s="89" t="str">
        <f t="shared" si="208"/>
        <v>0_796</v>
      </c>
      <c r="B816" s="78">
        <f t="shared" si="195"/>
        <v>0</v>
      </c>
      <c r="C816" s="78">
        <f>IF(EA_Tabelle!$B491="","",COUNTIF($B$20:B815,EA_Tabelle!$B491)+1)</f>
        <v>796</v>
      </c>
      <c r="D816" s="77">
        <f t="shared" si="209"/>
        <v>0</v>
      </c>
      <c r="E816" s="77" t="e">
        <f>INDEX(Lieferanten[L_ID],MATCH(EA_Tabelle!$M816,Lieferanten[Lieferantenbezeichnung],0))</f>
        <v>#N/A</v>
      </c>
      <c r="F816" s="79">
        <f t="shared" si="196"/>
        <v>0</v>
      </c>
      <c r="G816" s="79" t="str">
        <f>IF(EA_Tabelle!$L816="","",(INDEX(BT[Ressort],MATCH(EA_Tabelle!$L816,BT[Bedarfsträger],0))))</f>
        <v/>
      </c>
      <c r="H816" s="80" t="str">
        <f>IF(EA_Tabelle!$L816="","",(INDEX(BT[BT_ID],MATCH(EA_Tabelle!$L816,BT[Bedarfsträger],0))))</f>
        <v/>
      </c>
      <c r="I816" s="82">
        <f t="shared" si="197"/>
        <v>0</v>
      </c>
      <c r="J816" s="82">
        <f t="shared" si="198"/>
        <v>0</v>
      </c>
      <c r="K816" s="83">
        <f t="shared" si="199"/>
        <v>0</v>
      </c>
      <c r="L816" s="44"/>
      <c r="M816" s="46"/>
      <c r="N816" s="208"/>
      <c r="O816" s="44"/>
      <c r="P816" s="43"/>
      <c r="Q816" s="206"/>
      <c r="R816" s="44"/>
      <c r="S816" s="90"/>
      <c r="T816" s="46"/>
      <c r="U816" s="210"/>
      <c r="V816" s="43"/>
      <c r="W816" s="186">
        <f>IFERROR(U816*INDEX(Preisstufen[Netto],MATCH(EA_Tabelle!T816,Preisstufen[Preisstufe],0)),0)</f>
        <v>0</v>
      </c>
      <c r="X816" s="186">
        <f t="shared" si="194"/>
        <v>0</v>
      </c>
      <c r="Y816" s="47"/>
      <c r="Z816" s="211"/>
      <c r="AA816" s="212"/>
      <c r="AB816" s="193">
        <f t="shared" si="200"/>
        <v>0</v>
      </c>
      <c r="AC816" s="211">
        <f t="shared" si="201"/>
        <v>0</v>
      </c>
      <c r="AD816" s="88">
        <v>0.19</v>
      </c>
      <c r="AE816" s="195">
        <f t="shared" si="204"/>
        <v>0</v>
      </c>
      <c r="AF816" s="211">
        <f t="shared" si="205"/>
        <v>0</v>
      </c>
      <c r="AG816" s="50"/>
      <c r="AH816" s="43"/>
      <c r="AI816" s="46"/>
      <c r="AJ816" s="43"/>
      <c r="AK816" s="43"/>
      <c r="AL816" s="46"/>
      <c r="AM816" s="47"/>
      <c r="AN816" s="76">
        <f t="shared" si="202"/>
        <v>0</v>
      </c>
      <c r="AO816" s="76">
        <f t="shared" si="206"/>
        <v>0</v>
      </c>
      <c r="AP816" s="214"/>
      <c r="AQ816" s="76">
        <f t="shared" si="203"/>
        <v>0</v>
      </c>
      <c r="AR816" s="91">
        <f t="shared" si="207"/>
        <v>0</v>
      </c>
      <c r="AS816" s="184">
        <f>IF(EA_Tabelle!$AI816="Ja",EA_Tabelle!$AM816,IF(EA_Tabelle!$Y816&lt;&gt;"",EA_Tabelle!$Y816,EA_Tabelle!$U816))</f>
        <v>0</v>
      </c>
      <c r="AT816" s="76">
        <f>IF(EA_Tabelle!$AI816="Ja",EA_Tabelle!$AN816,IF(EA_Tabelle!$AC816&lt;&gt;0,EA_Tabelle!$AC816,EA_Tabelle!$W816))</f>
        <v>0</v>
      </c>
      <c r="AU816" s="91">
        <f>IF(EA_Tabelle!$AI816="Ja",EA_Tabelle!$AO816,IF(EA_Tabelle!$AF816&lt;&gt;0,EA_Tabelle!$AF816,EA_Tabelle!$X816))</f>
        <v>0</v>
      </c>
    </row>
    <row r="817" spans="1:47" ht="25" customHeight="1" x14ac:dyDescent="0.3">
      <c r="A817" s="89" t="str">
        <f t="shared" si="208"/>
        <v>0_797</v>
      </c>
      <c r="B817" s="78">
        <f t="shared" si="195"/>
        <v>0</v>
      </c>
      <c r="C817" s="78">
        <f>IF(EA_Tabelle!$B492="","",COUNTIF($B$20:B816,EA_Tabelle!$B492)+1)</f>
        <v>797</v>
      </c>
      <c r="D817" s="77">
        <f t="shared" si="209"/>
        <v>0</v>
      </c>
      <c r="E817" s="77" t="e">
        <f>INDEX(Lieferanten[L_ID],MATCH(EA_Tabelle!$M817,Lieferanten[Lieferantenbezeichnung],0))</f>
        <v>#N/A</v>
      </c>
      <c r="F817" s="79">
        <f t="shared" si="196"/>
        <v>0</v>
      </c>
      <c r="G817" s="79" t="str">
        <f>IF(EA_Tabelle!$L817="","",(INDEX(BT[Ressort],MATCH(EA_Tabelle!$L817,BT[Bedarfsträger],0))))</f>
        <v/>
      </c>
      <c r="H817" s="80" t="str">
        <f>IF(EA_Tabelle!$L817="","",(INDEX(BT[BT_ID],MATCH(EA_Tabelle!$L817,BT[Bedarfsträger],0))))</f>
        <v/>
      </c>
      <c r="I817" s="82">
        <f t="shared" si="197"/>
        <v>0</v>
      </c>
      <c r="J817" s="82">
        <f t="shared" si="198"/>
        <v>0</v>
      </c>
      <c r="K817" s="83">
        <f t="shared" si="199"/>
        <v>0</v>
      </c>
      <c r="L817" s="44"/>
      <c r="M817" s="46"/>
      <c r="N817" s="208"/>
      <c r="O817" s="44"/>
      <c r="P817" s="43"/>
      <c r="Q817" s="206"/>
      <c r="R817" s="44"/>
      <c r="S817" s="90"/>
      <c r="T817" s="46"/>
      <c r="U817" s="210"/>
      <c r="V817" s="43"/>
      <c r="W817" s="186">
        <f>IFERROR(U817*INDEX(Preisstufen[Netto],MATCH(EA_Tabelle!T817,Preisstufen[Preisstufe],0)),0)</f>
        <v>0</v>
      </c>
      <c r="X817" s="186">
        <f t="shared" si="194"/>
        <v>0</v>
      </c>
      <c r="Y817" s="47"/>
      <c r="Z817" s="211"/>
      <c r="AA817" s="212"/>
      <c r="AB817" s="193">
        <f t="shared" si="200"/>
        <v>0</v>
      </c>
      <c r="AC817" s="211">
        <f t="shared" si="201"/>
        <v>0</v>
      </c>
      <c r="AD817" s="88">
        <v>0.19</v>
      </c>
      <c r="AE817" s="195">
        <f t="shared" si="204"/>
        <v>0</v>
      </c>
      <c r="AF817" s="211">
        <f t="shared" si="205"/>
        <v>0</v>
      </c>
      <c r="AG817" s="50"/>
      <c r="AH817" s="43"/>
      <c r="AI817" s="46"/>
      <c r="AJ817" s="43"/>
      <c r="AK817" s="43"/>
      <c r="AL817" s="46"/>
      <c r="AM817" s="47"/>
      <c r="AN817" s="76">
        <f t="shared" si="202"/>
        <v>0</v>
      </c>
      <c r="AO817" s="76">
        <f t="shared" si="206"/>
        <v>0</v>
      </c>
      <c r="AP817" s="214"/>
      <c r="AQ817" s="76">
        <f t="shared" si="203"/>
        <v>0</v>
      </c>
      <c r="AR817" s="91">
        <f t="shared" si="207"/>
        <v>0</v>
      </c>
      <c r="AS817" s="184">
        <f>IF(EA_Tabelle!$AI817="Ja",EA_Tabelle!$AM817,IF(EA_Tabelle!$Y817&lt;&gt;"",EA_Tabelle!$Y817,EA_Tabelle!$U817))</f>
        <v>0</v>
      </c>
      <c r="AT817" s="76">
        <f>IF(EA_Tabelle!$AI817="Ja",EA_Tabelle!$AN817,IF(EA_Tabelle!$AC817&lt;&gt;0,EA_Tabelle!$AC817,EA_Tabelle!$W817))</f>
        <v>0</v>
      </c>
      <c r="AU817" s="91">
        <f>IF(EA_Tabelle!$AI817="Ja",EA_Tabelle!$AO817,IF(EA_Tabelle!$AF817&lt;&gt;0,EA_Tabelle!$AF817,EA_Tabelle!$X817))</f>
        <v>0</v>
      </c>
    </row>
    <row r="818" spans="1:47" ht="25" customHeight="1" x14ac:dyDescent="0.3">
      <c r="A818" s="89" t="str">
        <f t="shared" si="208"/>
        <v>0_798</v>
      </c>
      <c r="B818" s="78">
        <f t="shared" si="195"/>
        <v>0</v>
      </c>
      <c r="C818" s="78">
        <f>IF(EA_Tabelle!$B493="","",COUNTIF($B$20:B817,EA_Tabelle!$B493)+1)</f>
        <v>798</v>
      </c>
      <c r="D818" s="77">
        <f t="shared" si="209"/>
        <v>0</v>
      </c>
      <c r="E818" s="77" t="e">
        <f>INDEX(Lieferanten[L_ID],MATCH(EA_Tabelle!$M818,Lieferanten[Lieferantenbezeichnung],0))</f>
        <v>#N/A</v>
      </c>
      <c r="F818" s="79">
        <f t="shared" si="196"/>
        <v>0</v>
      </c>
      <c r="G818" s="79" t="str">
        <f>IF(EA_Tabelle!$L818="","",(INDEX(BT[Ressort],MATCH(EA_Tabelle!$L818,BT[Bedarfsträger],0))))</f>
        <v/>
      </c>
      <c r="H818" s="80" t="str">
        <f>IF(EA_Tabelle!$L818="","",(INDEX(BT[BT_ID],MATCH(EA_Tabelle!$L818,BT[Bedarfsträger],0))))</f>
        <v/>
      </c>
      <c r="I818" s="82">
        <f t="shared" si="197"/>
        <v>0</v>
      </c>
      <c r="J818" s="82">
        <f t="shared" si="198"/>
        <v>0</v>
      </c>
      <c r="K818" s="83">
        <f t="shared" si="199"/>
        <v>0</v>
      </c>
      <c r="L818" s="44"/>
      <c r="M818" s="46"/>
      <c r="N818" s="208"/>
      <c r="O818" s="44"/>
      <c r="P818" s="43"/>
      <c r="Q818" s="206"/>
      <c r="R818" s="44"/>
      <c r="S818" s="90"/>
      <c r="T818" s="46"/>
      <c r="U818" s="210"/>
      <c r="V818" s="43"/>
      <c r="W818" s="186">
        <f>IFERROR(U818*INDEX(Preisstufen[Netto],MATCH(EA_Tabelle!T818,Preisstufen[Preisstufe],0)),0)</f>
        <v>0</v>
      </c>
      <c r="X818" s="186">
        <f t="shared" si="194"/>
        <v>0</v>
      </c>
      <c r="Y818" s="47"/>
      <c r="Z818" s="211"/>
      <c r="AA818" s="212"/>
      <c r="AB818" s="193">
        <f t="shared" si="200"/>
        <v>0</v>
      </c>
      <c r="AC818" s="211">
        <f t="shared" si="201"/>
        <v>0</v>
      </c>
      <c r="AD818" s="88">
        <v>0.19</v>
      </c>
      <c r="AE818" s="195">
        <f t="shared" si="204"/>
        <v>0</v>
      </c>
      <c r="AF818" s="211">
        <f t="shared" si="205"/>
        <v>0</v>
      </c>
      <c r="AG818" s="50"/>
      <c r="AH818" s="43"/>
      <c r="AI818" s="46"/>
      <c r="AJ818" s="43"/>
      <c r="AK818" s="43"/>
      <c r="AL818" s="46"/>
      <c r="AM818" s="47"/>
      <c r="AN818" s="76">
        <f t="shared" si="202"/>
        <v>0</v>
      </c>
      <c r="AO818" s="76">
        <f t="shared" si="206"/>
        <v>0</v>
      </c>
      <c r="AP818" s="214"/>
      <c r="AQ818" s="76">
        <f t="shared" si="203"/>
        <v>0</v>
      </c>
      <c r="AR818" s="91">
        <f t="shared" si="207"/>
        <v>0</v>
      </c>
      <c r="AS818" s="184">
        <f>IF(EA_Tabelle!$AI818="Ja",EA_Tabelle!$AM818,IF(EA_Tabelle!$Y818&lt;&gt;"",EA_Tabelle!$Y818,EA_Tabelle!$U818))</f>
        <v>0</v>
      </c>
      <c r="AT818" s="76">
        <f>IF(EA_Tabelle!$AI818="Ja",EA_Tabelle!$AN818,IF(EA_Tabelle!$AC818&lt;&gt;0,EA_Tabelle!$AC818,EA_Tabelle!$W818))</f>
        <v>0</v>
      </c>
      <c r="AU818" s="91">
        <f>IF(EA_Tabelle!$AI818="Ja",EA_Tabelle!$AO818,IF(EA_Tabelle!$AF818&lt;&gt;0,EA_Tabelle!$AF818,EA_Tabelle!$X818))</f>
        <v>0</v>
      </c>
    </row>
    <row r="819" spans="1:47" ht="25" customHeight="1" x14ac:dyDescent="0.3">
      <c r="A819" s="89" t="str">
        <f t="shared" si="208"/>
        <v>0_799</v>
      </c>
      <c r="B819" s="78">
        <f t="shared" si="195"/>
        <v>0</v>
      </c>
      <c r="C819" s="78">
        <f>IF(EA_Tabelle!$B494="","",COUNTIF($B$20:B818,EA_Tabelle!$B494)+1)</f>
        <v>799</v>
      </c>
      <c r="D819" s="77">
        <f t="shared" si="209"/>
        <v>0</v>
      </c>
      <c r="E819" s="77" t="e">
        <f>INDEX(Lieferanten[L_ID],MATCH(EA_Tabelle!$M819,Lieferanten[Lieferantenbezeichnung],0))</f>
        <v>#N/A</v>
      </c>
      <c r="F819" s="79">
        <f t="shared" si="196"/>
        <v>0</v>
      </c>
      <c r="G819" s="79" t="str">
        <f>IF(EA_Tabelle!$L819="","",(INDEX(BT[Ressort],MATCH(EA_Tabelle!$L819,BT[Bedarfsträger],0))))</f>
        <v/>
      </c>
      <c r="H819" s="80" t="str">
        <f>IF(EA_Tabelle!$L819="","",(INDEX(BT[BT_ID],MATCH(EA_Tabelle!$L819,BT[Bedarfsträger],0))))</f>
        <v/>
      </c>
      <c r="I819" s="82">
        <f t="shared" si="197"/>
        <v>0</v>
      </c>
      <c r="J819" s="82">
        <f t="shared" si="198"/>
        <v>0</v>
      </c>
      <c r="K819" s="83">
        <f t="shared" si="199"/>
        <v>0</v>
      </c>
      <c r="L819" s="44"/>
      <c r="M819" s="46"/>
      <c r="N819" s="208"/>
      <c r="O819" s="44"/>
      <c r="P819" s="43"/>
      <c r="Q819" s="206"/>
      <c r="R819" s="44"/>
      <c r="S819" s="90"/>
      <c r="T819" s="46"/>
      <c r="U819" s="210"/>
      <c r="V819" s="43"/>
      <c r="W819" s="186">
        <f>IFERROR(U819*INDEX(Preisstufen[Netto],MATCH(EA_Tabelle!T819,Preisstufen[Preisstufe],0)),0)</f>
        <v>0</v>
      </c>
      <c r="X819" s="186">
        <f t="shared" si="194"/>
        <v>0</v>
      </c>
      <c r="Y819" s="47"/>
      <c r="Z819" s="211"/>
      <c r="AA819" s="212"/>
      <c r="AB819" s="193">
        <f t="shared" si="200"/>
        <v>0</v>
      </c>
      <c r="AC819" s="211">
        <f t="shared" si="201"/>
        <v>0</v>
      </c>
      <c r="AD819" s="88">
        <v>0.19</v>
      </c>
      <c r="AE819" s="195">
        <f t="shared" si="204"/>
        <v>0</v>
      </c>
      <c r="AF819" s="211">
        <f t="shared" si="205"/>
        <v>0</v>
      </c>
      <c r="AG819" s="50"/>
      <c r="AH819" s="43"/>
      <c r="AI819" s="46"/>
      <c r="AJ819" s="43"/>
      <c r="AK819" s="43"/>
      <c r="AL819" s="46"/>
      <c r="AM819" s="47"/>
      <c r="AN819" s="76">
        <f t="shared" si="202"/>
        <v>0</v>
      </c>
      <c r="AO819" s="76">
        <f t="shared" si="206"/>
        <v>0</v>
      </c>
      <c r="AP819" s="214"/>
      <c r="AQ819" s="76">
        <f t="shared" si="203"/>
        <v>0</v>
      </c>
      <c r="AR819" s="91">
        <f t="shared" si="207"/>
        <v>0</v>
      </c>
      <c r="AS819" s="184">
        <f>IF(EA_Tabelle!$AI819="Ja",EA_Tabelle!$AM819,IF(EA_Tabelle!$Y819&lt;&gt;"",EA_Tabelle!$Y819,EA_Tabelle!$U819))</f>
        <v>0</v>
      </c>
      <c r="AT819" s="76">
        <f>IF(EA_Tabelle!$AI819="Ja",EA_Tabelle!$AN819,IF(EA_Tabelle!$AC819&lt;&gt;0,EA_Tabelle!$AC819,EA_Tabelle!$W819))</f>
        <v>0</v>
      </c>
      <c r="AU819" s="91">
        <f>IF(EA_Tabelle!$AI819="Ja",EA_Tabelle!$AO819,IF(EA_Tabelle!$AF819&lt;&gt;0,EA_Tabelle!$AF819,EA_Tabelle!$X819))</f>
        <v>0</v>
      </c>
    </row>
    <row r="820" spans="1:47" ht="25" customHeight="1" x14ac:dyDescent="0.3">
      <c r="A820" s="89" t="str">
        <f t="shared" si="208"/>
        <v>0_800</v>
      </c>
      <c r="B820" s="78">
        <f t="shared" si="195"/>
        <v>0</v>
      </c>
      <c r="C820" s="78">
        <f>IF(EA_Tabelle!$B495="","",COUNTIF($B$20:B819,EA_Tabelle!$B495)+1)</f>
        <v>800</v>
      </c>
      <c r="D820" s="77">
        <f t="shared" si="209"/>
        <v>0</v>
      </c>
      <c r="E820" s="77" t="e">
        <f>INDEX(Lieferanten[L_ID],MATCH(EA_Tabelle!$M820,Lieferanten[Lieferantenbezeichnung],0))</f>
        <v>#N/A</v>
      </c>
      <c r="F820" s="79">
        <f t="shared" si="196"/>
        <v>0</v>
      </c>
      <c r="G820" s="79" t="str">
        <f>IF(EA_Tabelle!$L820="","",(INDEX(BT[Ressort],MATCH(EA_Tabelle!$L820,BT[Bedarfsträger],0))))</f>
        <v/>
      </c>
      <c r="H820" s="80" t="str">
        <f>IF(EA_Tabelle!$L820="","",(INDEX(BT[BT_ID],MATCH(EA_Tabelle!$L820,BT[Bedarfsträger],0))))</f>
        <v/>
      </c>
      <c r="I820" s="82">
        <f t="shared" si="197"/>
        <v>0</v>
      </c>
      <c r="J820" s="82">
        <f t="shared" si="198"/>
        <v>0</v>
      </c>
      <c r="K820" s="83">
        <f t="shared" si="199"/>
        <v>0</v>
      </c>
      <c r="L820" s="44"/>
      <c r="M820" s="46"/>
      <c r="N820" s="208"/>
      <c r="O820" s="44"/>
      <c r="P820" s="43"/>
      <c r="Q820" s="206"/>
      <c r="R820" s="44"/>
      <c r="S820" s="90"/>
      <c r="T820" s="46"/>
      <c r="U820" s="210"/>
      <c r="V820" s="43"/>
      <c r="W820" s="186">
        <f>IFERROR(U820*INDEX(Preisstufen[Netto],MATCH(EA_Tabelle!T820,Preisstufen[Preisstufe],0)),0)</f>
        <v>0</v>
      </c>
      <c r="X820" s="186">
        <f t="shared" si="194"/>
        <v>0</v>
      </c>
      <c r="Y820" s="47"/>
      <c r="Z820" s="211"/>
      <c r="AA820" s="212"/>
      <c r="AB820" s="193">
        <f t="shared" si="200"/>
        <v>0</v>
      </c>
      <c r="AC820" s="211">
        <f t="shared" si="201"/>
        <v>0</v>
      </c>
      <c r="AD820" s="88">
        <v>0.19</v>
      </c>
      <c r="AE820" s="195">
        <f t="shared" si="204"/>
        <v>0</v>
      </c>
      <c r="AF820" s="211">
        <f t="shared" si="205"/>
        <v>0</v>
      </c>
      <c r="AG820" s="50"/>
      <c r="AH820" s="43"/>
      <c r="AI820" s="46"/>
      <c r="AJ820" s="43"/>
      <c r="AK820" s="43"/>
      <c r="AL820" s="46"/>
      <c r="AM820" s="47"/>
      <c r="AN820" s="76">
        <f t="shared" si="202"/>
        <v>0</v>
      </c>
      <c r="AO820" s="76">
        <f t="shared" si="206"/>
        <v>0</v>
      </c>
      <c r="AP820" s="214"/>
      <c r="AQ820" s="76">
        <f t="shared" si="203"/>
        <v>0</v>
      </c>
      <c r="AR820" s="91">
        <f t="shared" si="207"/>
        <v>0</v>
      </c>
      <c r="AS820" s="184">
        <f>IF(EA_Tabelle!$AI820="Ja",EA_Tabelle!$AM820,IF(EA_Tabelle!$Y820&lt;&gt;"",EA_Tabelle!$Y820,EA_Tabelle!$U820))</f>
        <v>0</v>
      </c>
      <c r="AT820" s="76">
        <f>IF(EA_Tabelle!$AI820="Ja",EA_Tabelle!$AN820,IF(EA_Tabelle!$AC820&lt;&gt;0,EA_Tabelle!$AC820,EA_Tabelle!$W820))</f>
        <v>0</v>
      </c>
      <c r="AU820" s="91">
        <f>IF(EA_Tabelle!$AI820="Ja",EA_Tabelle!$AO820,IF(EA_Tabelle!$AF820&lt;&gt;0,EA_Tabelle!$AF820,EA_Tabelle!$X820))</f>
        <v>0</v>
      </c>
    </row>
    <row r="821" spans="1:47" ht="25" customHeight="1" x14ac:dyDescent="0.3">
      <c r="A821" s="89" t="str">
        <f t="shared" si="208"/>
        <v>0_801</v>
      </c>
      <c r="B821" s="78">
        <f t="shared" si="195"/>
        <v>0</v>
      </c>
      <c r="C821" s="78">
        <f>IF(EA_Tabelle!$B496="","",COUNTIF($B$20:B820,EA_Tabelle!$B496)+1)</f>
        <v>801</v>
      </c>
      <c r="D821" s="77">
        <f t="shared" si="209"/>
        <v>0</v>
      </c>
      <c r="E821" s="77" t="e">
        <f>INDEX(Lieferanten[L_ID],MATCH(EA_Tabelle!$M821,Lieferanten[Lieferantenbezeichnung],0))</f>
        <v>#N/A</v>
      </c>
      <c r="F821" s="79">
        <f t="shared" si="196"/>
        <v>0</v>
      </c>
      <c r="G821" s="79" t="str">
        <f>IF(EA_Tabelle!$L821="","",(INDEX(BT[Ressort],MATCH(EA_Tabelle!$L821,BT[Bedarfsträger],0))))</f>
        <v/>
      </c>
      <c r="H821" s="80" t="str">
        <f>IF(EA_Tabelle!$L821="","",(INDEX(BT[BT_ID],MATCH(EA_Tabelle!$L821,BT[Bedarfsträger],0))))</f>
        <v/>
      </c>
      <c r="I821" s="82">
        <f t="shared" si="197"/>
        <v>0</v>
      </c>
      <c r="J821" s="82">
        <f t="shared" si="198"/>
        <v>0</v>
      </c>
      <c r="K821" s="83">
        <f t="shared" si="199"/>
        <v>0</v>
      </c>
      <c r="L821" s="44"/>
      <c r="M821" s="46"/>
      <c r="N821" s="208"/>
      <c r="O821" s="44"/>
      <c r="P821" s="43"/>
      <c r="Q821" s="206"/>
      <c r="R821" s="44"/>
      <c r="S821" s="90"/>
      <c r="T821" s="46"/>
      <c r="U821" s="210"/>
      <c r="V821" s="43"/>
      <c r="W821" s="186">
        <f>IFERROR(U821*INDEX(Preisstufen[Netto],MATCH(EA_Tabelle!T821,Preisstufen[Preisstufe],0)),0)</f>
        <v>0</v>
      </c>
      <c r="X821" s="186">
        <f t="shared" si="194"/>
        <v>0</v>
      </c>
      <c r="Y821" s="47"/>
      <c r="Z821" s="211"/>
      <c r="AA821" s="212"/>
      <c r="AB821" s="193">
        <f t="shared" si="200"/>
        <v>0</v>
      </c>
      <c r="AC821" s="211">
        <f t="shared" si="201"/>
        <v>0</v>
      </c>
      <c r="AD821" s="88">
        <v>0.19</v>
      </c>
      <c r="AE821" s="195">
        <f t="shared" si="204"/>
        <v>0</v>
      </c>
      <c r="AF821" s="211">
        <f t="shared" si="205"/>
        <v>0</v>
      </c>
      <c r="AG821" s="50"/>
      <c r="AH821" s="43"/>
      <c r="AI821" s="46"/>
      <c r="AJ821" s="43"/>
      <c r="AK821" s="43"/>
      <c r="AL821" s="46"/>
      <c r="AM821" s="47"/>
      <c r="AN821" s="76">
        <f t="shared" si="202"/>
        <v>0</v>
      </c>
      <c r="AO821" s="76">
        <f t="shared" si="206"/>
        <v>0</v>
      </c>
      <c r="AP821" s="214"/>
      <c r="AQ821" s="76">
        <f t="shared" si="203"/>
        <v>0</v>
      </c>
      <c r="AR821" s="91">
        <f t="shared" si="207"/>
        <v>0</v>
      </c>
      <c r="AS821" s="184">
        <f>IF(EA_Tabelle!$AI821="Ja",EA_Tabelle!$AM821,IF(EA_Tabelle!$Y821&lt;&gt;"",EA_Tabelle!$Y821,EA_Tabelle!$U821))</f>
        <v>0</v>
      </c>
      <c r="AT821" s="76">
        <f>IF(EA_Tabelle!$AI821="Ja",EA_Tabelle!$AN821,IF(EA_Tabelle!$AC821&lt;&gt;0,EA_Tabelle!$AC821,EA_Tabelle!$W821))</f>
        <v>0</v>
      </c>
      <c r="AU821" s="91">
        <f>IF(EA_Tabelle!$AI821="Ja",EA_Tabelle!$AO821,IF(EA_Tabelle!$AF821&lt;&gt;0,EA_Tabelle!$AF821,EA_Tabelle!$X821))</f>
        <v>0</v>
      </c>
    </row>
    <row r="822" spans="1:47" ht="25" customHeight="1" x14ac:dyDescent="0.3">
      <c r="A822" s="89" t="str">
        <f t="shared" si="208"/>
        <v>0_802</v>
      </c>
      <c r="B822" s="78">
        <f t="shared" si="195"/>
        <v>0</v>
      </c>
      <c r="C822" s="78">
        <f>IF(EA_Tabelle!$B497="","",COUNTIF($B$20:B821,EA_Tabelle!$B497)+1)</f>
        <v>802</v>
      </c>
      <c r="D822" s="77">
        <f t="shared" si="209"/>
        <v>0</v>
      </c>
      <c r="E822" s="77" t="e">
        <f>INDEX(Lieferanten[L_ID],MATCH(EA_Tabelle!$M822,Lieferanten[Lieferantenbezeichnung],0))</f>
        <v>#N/A</v>
      </c>
      <c r="F822" s="79">
        <f t="shared" si="196"/>
        <v>0</v>
      </c>
      <c r="G822" s="79" t="str">
        <f>IF(EA_Tabelle!$L822="","",(INDEX(BT[Ressort],MATCH(EA_Tabelle!$L822,BT[Bedarfsträger],0))))</f>
        <v/>
      </c>
      <c r="H822" s="80" t="str">
        <f>IF(EA_Tabelle!$L822="","",(INDEX(BT[BT_ID],MATCH(EA_Tabelle!$L822,BT[Bedarfsträger],0))))</f>
        <v/>
      </c>
      <c r="I822" s="82">
        <f t="shared" si="197"/>
        <v>0</v>
      </c>
      <c r="J822" s="82">
        <f t="shared" si="198"/>
        <v>0</v>
      </c>
      <c r="K822" s="83">
        <f t="shared" si="199"/>
        <v>0</v>
      </c>
      <c r="L822" s="44"/>
      <c r="M822" s="46"/>
      <c r="N822" s="208"/>
      <c r="O822" s="44"/>
      <c r="P822" s="43"/>
      <c r="Q822" s="206"/>
      <c r="R822" s="44"/>
      <c r="S822" s="90"/>
      <c r="T822" s="46"/>
      <c r="U822" s="210"/>
      <c r="V822" s="43"/>
      <c r="W822" s="186">
        <f>IFERROR(U822*INDEX(Preisstufen[Netto],MATCH(EA_Tabelle!T822,Preisstufen[Preisstufe],0)),0)</f>
        <v>0</v>
      </c>
      <c r="X822" s="186">
        <f t="shared" ref="X822:X885" si="210">W822*(1+AD822)</f>
        <v>0</v>
      </c>
      <c r="Y822" s="47"/>
      <c r="Z822" s="211"/>
      <c r="AA822" s="212"/>
      <c r="AB822" s="193">
        <f t="shared" si="200"/>
        <v>0</v>
      </c>
      <c r="AC822" s="211">
        <f t="shared" si="201"/>
        <v>0</v>
      </c>
      <c r="AD822" s="88">
        <v>0.19</v>
      </c>
      <c r="AE822" s="195">
        <f t="shared" si="204"/>
        <v>0</v>
      </c>
      <c r="AF822" s="211">
        <f t="shared" si="205"/>
        <v>0</v>
      </c>
      <c r="AG822" s="50"/>
      <c r="AH822" s="43"/>
      <c r="AI822" s="46"/>
      <c r="AJ822" s="43"/>
      <c r="AK822" s="43"/>
      <c r="AL822" s="46"/>
      <c r="AM822" s="47"/>
      <c r="AN822" s="76">
        <f t="shared" si="202"/>
        <v>0</v>
      </c>
      <c r="AO822" s="76">
        <f t="shared" si="206"/>
        <v>0</v>
      </c>
      <c r="AP822" s="214"/>
      <c r="AQ822" s="76">
        <f t="shared" si="203"/>
        <v>0</v>
      </c>
      <c r="AR822" s="91">
        <f t="shared" si="207"/>
        <v>0</v>
      </c>
      <c r="AS822" s="184">
        <f>IF(EA_Tabelle!$AI822="Ja",EA_Tabelle!$AM822,IF(EA_Tabelle!$Y822&lt;&gt;"",EA_Tabelle!$Y822,EA_Tabelle!$U822))</f>
        <v>0</v>
      </c>
      <c r="AT822" s="76">
        <f>IF(EA_Tabelle!$AI822="Ja",EA_Tabelle!$AN822,IF(EA_Tabelle!$AC822&lt;&gt;0,EA_Tabelle!$AC822,EA_Tabelle!$W822))</f>
        <v>0</v>
      </c>
      <c r="AU822" s="91">
        <f>IF(EA_Tabelle!$AI822="Ja",EA_Tabelle!$AO822,IF(EA_Tabelle!$AF822&lt;&gt;0,EA_Tabelle!$AF822,EA_Tabelle!$X822))</f>
        <v>0</v>
      </c>
    </row>
    <row r="823" spans="1:47" ht="25" customHeight="1" x14ac:dyDescent="0.3">
      <c r="A823" s="89" t="str">
        <f t="shared" si="208"/>
        <v>0_803</v>
      </c>
      <c r="B823" s="78">
        <f t="shared" si="195"/>
        <v>0</v>
      </c>
      <c r="C823" s="78">
        <f>IF(EA_Tabelle!$B498="","",COUNTIF($B$20:B822,EA_Tabelle!$B498)+1)</f>
        <v>803</v>
      </c>
      <c r="D823" s="77">
        <f t="shared" si="209"/>
        <v>0</v>
      </c>
      <c r="E823" s="77" t="e">
        <f>INDEX(Lieferanten[L_ID],MATCH(EA_Tabelle!$M823,Lieferanten[Lieferantenbezeichnung],0))</f>
        <v>#N/A</v>
      </c>
      <c r="F823" s="79">
        <f t="shared" si="196"/>
        <v>0</v>
      </c>
      <c r="G823" s="79" t="str">
        <f>IF(EA_Tabelle!$L823="","",(INDEX(BT[Ressort],MATCH(EA_Tabelle!$L823,BT[Bedarfsträger],0))))</f>
        <v/>
      </c>
      <c r="H823" s="80" t="str">
        <f>IF(EA_Tabelle!$L823="","",(INDEX(BT[BT_ID],MATCH(EA_Tabelle!$L823,BT[Bedarfsträger],0))))</f>
        <v/>
      </c>
      <c r="I823" s="82">
        <f t="shared" si="197"/>
        <v>0</v>
      </c>
      <c r="J823" s="82">
        <f t="shared" si="198"/>
        <v>0</v>
      </c>
      <c r="K823" s="83">
        <f t="shared" si="199"/>
        <v>0</v>
      </c>
      <c r="L823" s="44"/>
      <c r="M823" s="46"/>
      <c r="N823" s="208"/>
      <c r="O823" s="44"/>
      <c r="P823" s="43"/>
      <c r="Q823" s="206"/>
      <c r="R823" s="44"/>
      <c r="S823" s="90"/>
      <c r="T823" s="46"/>
      <c r="U823" s="210"/>
      <c r="V823" s="43"/>
      <c r="W823" s="186">
        <f>IFERROR(U823*INDEX(Preisstufen[Netto],MATCH(EA_Tabelle!T823,Preisstufen[Preisstufe],0)),0)</f>
        <v>0</v>
      </c>
      <c r="X823" s="186">
        <f t="shared" si="210"/>
        <v>0</v>
      </c>
      <c r="Y823" s="47"/>
      <c r="Z823" s="211"/>
      <c r="AA823" s="212"/>
      <c r="AB823" s="193">
        <f t="shared" si="200"/>
        <v>0</v>
      </c>
      <c r="AC823" s="211">
        <f t="shared" si="201"/>
        <v>0</v>
      </c>
      <c r="AD823" s="88">
        <v>0.19</v>
      </c>
      <c r="AE823" s="195">
        <f t="shared" si="204"/>
        <v>0</v>
      </c>
      <c r="AF823" s="211">
        <f t="shared" si="205"/>
        <v>0</v>
      </c>
      <c r="AG823" s="50"/>
      <c r="AH823" s="43"/>
      <c r="AI823" s="46"/>
      <c r="AJ823" s="43"/>
      <c r="AK823" s="43"/>
      <c r="AL823" s="46"/>
      <c r="AM823" s="47"/>
      <c r="AN823" s="76">
        <f t="shared" si="202"/>
        <v>0</v>
      </c>
      <c r="AO823" s="76">
        <f t="shared" si="206"/>
        <v>0</v>
      </c>
      <c r="AP823" s="214"/>
      <c r="AQ823" s="76">
        <f t="shared" si="203"/>
        <v>0</v>
      </c>
      <c r="AR823" s="91">
        <f t="shared" si="207"/>
        <v>0</v>
      </c>
      <c r="AS823" s="184">
        <f>IF(EA_Tabelle!$AI823="Ja",EA_Tabelle!$AM823,IF(EA_Tabelle!$Y823&lt;&gt;"",EA_Tabelle!$Y823,EA_Tabelle!$U823))</f>
        <v>0</v>
      </c>
      <c r="AT823" s="76">
        <f>IF(EA_Tabelle!$AI823="Ja",EA_Tabelle!$AN823,IF(EA_Tabelle!$AC823&lt;&gt;0,EA_Tabelle!$AC823,EA_Tabelle!$W823))</f>
        <v>0</v>
      </c>
      <c r="AU823" s="91">
        <f>IF(EA_Tabelle!$AI823="Ja",EA_Tabelle!$AO823,IF(EA_Tabelle!$AF823&lt;&gt;0,EA_Tabelle!$AF823,EA_Tabelle!$X823))</f>
        <v>0</v>
      </c>
    </row>
    <row r="824" spans="1:47" ht="25" customHeight="1" x14ac:dyDescent="0.3">
      <c r="A824" s="89" t="str">
        <f t="shared" si="208"/>
        <v>0_804</v>
      </c>
      <c r="B824" s="78">
        <f t="shared" si="195"/>
        <v>0</v>
      </c>
      <c r="C824" s="78">
        <f>IF(EA_Tabelle!$B499="","",COUNTIF($B$20:B823,EA_Tabelle!$B499)+1)</f>
        <v>804</v>
      </c>
      <c r="D824" s="77">
        <f t="shared" si="209"/>
        <v>0</v>
      </c>
      <c r="E824" s="77" t="e">
        <f>INDEX(Lieferanten[L_ID],MATCH(EA_Tabelle!$M824,Lieferanten[Lieferantenbezeichnung],0))</f>
        <v>#N/A</v>
      </c>
      <c r="F824" s="79">
        <f t="shared" si="196"/>
        <v>0</v>
      </c>
      <c r="G824" s="79" t="str">
        <f>IF(EA_Tabelle!$L824="","",(INDEX(BT[Ressort],MATCH(EA_Tabelle!$L824,BT[Bedarfsträger],0))))</f>
        <v/>
      </c>
      <c r="H824" s="80" t="str">
        <f>IF(EA_Tabelle!$L824="","",(INDEX(BT[BT_ID],MATCH(EA_Tabelle!$L824,BT[Bedarfsträger],0))))</f>
        <v/>
      </c>
      <c r="I824" s="82">
        <f t="shared" si="197"/>
        <v>0</v>
      </c>
      <c r="J824" s="82">
        <f t="shared" si="198"/>
        <v>0</v>
      </c>
      <c r="K824" s="83">
        <f t="shared" si="199"/>
        <v>0</v>
      </c>
      <c r="L824" s="44"/>
      <c r="M824" s="46"/>
      <c r="N824" s="208"/>
      <c r="O824" s="44"/>
      <c r="P824" s="43"/>
      <c r="Q824" s="206"/>
      <c r="R824" s="44"/>
      <c r="S824" s="90"/>
      <c r="T824" s="46"/>
      <c r="U824" s="210"/>
      <c r="V824" s="43"/>
      <c r="W824" s="186">
        <f>IFERROR(U824*INDEX(Preisstufen[Netto],MATCH(EA_Tabelle!T824,Preisstufen[Preisstufe],0)),0)</f>
        <v>0</v>
      </c>
      <c r="X824" s="186">
        <f t="shared" si="210"/>
        <v>0</v>
      </c>
      <c r="Y824" s="47"/>
      <c r="Z824" s="211"/>
      <c r="AA824" s="212"/>
      <c r="AB824" s="193">
        <f t="shared" si="200"/>
        <v>0</v>
      </c>
      <c r="AC824" s="211">
        <f t="shared" si="201"/>
        <v>0</v>
      </c>
      <c r="AD824" s="88">
        <v>0.19</v>
      </c>
      <c r="AE824" s="195">
        <f t="shared" si="204"/>
        <v>0</v>
      </c>
      <c r="AF824" s="211">
        <f t="shared" si="205"/>
        <v>0</v>
      </c>
      <c r="AG824" s="50"/>
      <c r="AH824" s="43"/>
      <c r="AI824" s="46"/>
      <c r="AJ824" s="43"/>
      <c r="AK824" s="43"/>
      <c r="AL824" s="46"/>
      <c r="AM824" s="47"/>
      <c r="AN824" s="76">
        <f t="shared" si="202"/>
        <v>0</v>
      </c>
      <c r="AO824" s="76">
        <f t="shared" si="206"/>
        <v>0</v>
      </c>
      <c r="AP824" s="214"/>
      <c r="AQ824" s="76">
        <f t="shared" si="203"/>
        <v>0</v>
      </c>
      <c r="AR824" s="91">
        <f t="shared" si="207"/>
        <v>0</v>
      </c>
      <c r="AS824" s="184">
        <f>IF(EA_Tabelle!$AI824="Ja",EA_Tabelle!$AM824,IF(EA_Tabelle!$Y824&lt;&gt;"",EA_Tabelle!$Y824,EA_Tabelle!$U824))</f>
        <v>0</v>
      </c>
      <c r="AT824" s="76">
        <f>IF(EA_Tabelle!$AI824="Ja",EA_Tabelle!$AN824,IF(EA_Tabelle!$AC824&lt;&gt;0,EA_Tabelle!$AC824,EA_Tabelle!$W824))</f>
        <v>0</v>
      </c>
      <c r="AU824" s="91">
        <f>IF(EA_Tabelle!$AI824="Ja",EA_Tabelle!$AO824,IF(EA_Tabelle!$AF824&lt;&gt;0,EA_Tabelle!$AF824,EA_Tabelle!$X824))</f>
        <v>0</v>
      </c>
    </row>
    <row r="825" spans="1:47" ht="25" customHeight="1" x14ac:dyDescent="0.3">
      <c r="A825" s="89" t="str">
        <f t="shared" si="208"/>
        <v>0_805</v>
      </c>
      <c r="B825" s="78">
        <f t="shared" si="195"/>
        <v>0</v>
      </c>
      <c r="C825" s="78">
        <f>IF(EA_Tabelle!$B500="","",COUNTIF($B$20:B824,EA_Tabelle!$B500)+1)</f>
        <v>805</v>
      </c>
      <c r="D825" s="77">
        <f t="shared" si="209"/>
        <v>0</v>
      </c>
      <c r="E825" s="77" t="e">
        <f>INDEX(Lieferanten[L_ID],MATCH(EA_Tabelle!$M825,Lieferanten[Lieferantenbezeichnung],0))</f>
        <v>#N/A</v>
      </c>
      <c r="F825" s="79">
        <f t="shared" si="196"/>
        <v>0</v>
      </c>
      <c r="G825" s="79" t="str">
        <f>IF(EA_Tabelle!$L825="","",(INDEX(BT[Ressort],MATCH(EA_Tabelle!$L825,BT[Bedarfsträger],0))))</f>
        <v/>
      </c>
      <c r="H825" s="80" t="str">
        <f>IF(EA_Tabelle!$L825="","",(INDEX(BT[BT_ID],MATCH(EA_Tabelle!$L825,BT[Bedarfsträger],0))))</f>
        <v/>
      </c>
      <c r="I825" s="82">
        <f t="shared" si="197"/>
        <v>0</v>
      </c>
      <c r="J825" s="82">
        <f t="shared" si="198"/>
        <v>0</v>
      </c>
      <c r="K825" s="83">
        <f t="shared" si="199"/>
        <v>0</v>
      </c>
      <c r="L825" s="44"/>
      <c r="M825" s="46"/>
      <c r="N825" s="208"/>
      <c r="O825" s="44"/>
      <c r="P825" s="43"/>
      <c r="Q825" s="206"/>
      <c r="R825" s="44"/>
      <c r="S825" s="90"/>
      <c r="T825" s="46"/>
      <c r="U825" s="210"/>
      <c r="V825" s="43"/>
      <c r="W825" s="186">
        <f>IFERROR(U825*INDEX(Preisstufen[Netto],MATCH(EA_Tabelle!T825,Preisstufen[Preisstufe],0)),0)</f>
        <v>0</v>
      </c>
      <c r="X825" s="186">
        <f t="shared" si="210"/>
        <v>0</v>
      </c>
      <c r="Y825" s="47"/>
      <c r="Z825" s="211"/>
      <c r="AA825" s="212"/>
      <c r="AB825" s="193">
        <f t="shared" si="200"/>
        <v>0</v>
      </c>
      <c r="AC825" s="211">
        <f t="shared" si="201"/>
        <v>0</v>
      </c>
      <c r="AD825" s="88">
        <v>0.19</v>
      </c>
      <c r="AE825" s="195">
        <f t="shared" si="204"/>
        <v>0</v>
      </c>
      <c r="AF825" s="211">
        <f t="shared" si="205"/>
        <v>0</v>
      </c>
      <c r="AG825" s="50"/>
      <c r="AH825" s="43"/>
      <c r="AI825" s="46"/>
      <c r="AJ825" s="43"/>
      <c r="AK825" s="43"/>
      <c r="AL825" s="46"/>
      <c r="AM825" s="47"/>
      <c r="AN825" s="76">
        <f t="shared" si="202"/>
        <v>0</v>
      </c>
      <c r="AO825" s="76">
        <f t="shared" si="206"/>
        <v>0</v>
      </c>
      <c r="AP825" s="214"/>
      <c r="AQ825" s="76">
        <f t="shared" si="203"/>
        <v>0</v>
      </c>
      <c r="AR825" s="91">
        <f t="shared" si="207"/>
        <v>0</v>
      </c>
      <c r="AS825" s="184">
        <f>IF(EA_Tabelle!$AI825="Ja",EA_Tabelle!$AM825,IF(EA_Tabelle!$Y825&lt;&gt;"",EA_Tabelle!$Y825,EA_Tabelle!$U825))</f>
        <v>0</v>
      </c>
      <c r="AT825" s="76">
        <f>IF(EA_Tabelle!$AI825="Ja",EA_Tabelle!$AN825,IF(EA_Tabelle!$AC825&lt;&gt;0,EA_Tabelle!$AC825,EA_Tabelle!$W825))</f>
        <v>0</v>
      </c>
      <c r="AU825" s="91">
        <f>IF(EA_Tabelle!$AI825="Ja",EA_Tabelle!$AO825,IF(EA_Tabelle!$AF825&lt;&gt;0,EA_Tabelle!$AF825,EA_Tabelle!$X825))</f>
        <v>0</v>
      </c>
    </row>
    <row r="826" spans="1:47" ht="25" customHeight="1" x14ac:dyDescent="0.3">
      <c r="A826" s="89" t="str">
        <f t="shared" si="208"/>
        <v>0_806</v>
      </c>
      <c r="B826" s="78">
        <f t="shared" si="195"/>
        <v>0</v>
      </c>
      <c r="C826" s="78">
        <f>IF(EA_Tabelle!$B501="","",COUNTIF($B$20:B825,EA_Tabelle!$B501)+1)</f>
        <v>806</v>
      </c>
      <c r="D826" s="77">
        <f t="shared" si="209"/>
        <v>0</v>
      </c>
      <c r="E826" s="77" t="e">
        <f>INDEX(Lieferanten[L_ID],MATCH(EA_Tabelle!$M826,Lieferanten[Lieferantenbezeichnung],0))</f>
        <v>#N/A</v>
      </c>
      <c r="F826" s="79">
        <f t="shared" si="196"/>
        <v>0</v>
      </c>
      <c r="G826" s="79" t="str">
        <f>IF(EA_Tabelle!$L826="","",(INDEX(BT[Ressort],MATCH(EA_Tabelle!$L826,BT[Bedarfsträger],0))))</f>
        <v/>
      </c>
      <c r="H826" s="80" t="str">
        <f>IF(EA_Tabelle!$L826="","",(INDEX(BT[BT_ID],MATCH(EA_Tabelle!$L826,BT[Bedarfsträger],0))))</f>
        <v/>
      </c>
      <c r="I826" s="82">
        <f t="shared" si="197"/>
        <v>0</v>
      </c>
      <c r="J826" s="82">
        <f t="shared" si="198"/>
        <v>0</v>
      </c>
      <c r="K826" s="83">
        <f t="shared" si="199"/>
        <v>0</v>
      </c>
      <c r="L826" s="44"/>
      <c r="M826" s="46"/>
      <c r="N826" s="208"/>
      <c r="O826" s="44"/>
      <c r="P826" s="43"/>
      <c r="Q826" s="206"/>
      <c r="R826" s="44"/>
      <c r="S826" s="90"/>
      <c r="T826" s="46"/>
      <c r="U826" s="210"/>
      <c r="V826" s="43"/>
      <c r="W826" s="186">
        <f>IFERROR(U826*INDEX(Preisstufen[Netto],MATCH(EA_Tabelle!T826,Preisstufen[Preisstufe],0)),0)</f>
        <v>0</v>
      </c>
      <c r="X826" s="186">
        <f t="shared" si="210"/>
        <v>0</v>
      </c>
      <c r="Y826" s="47"/>
      <c r="Z826" s="211"/>
      <c r="AA826" s="212"/>
      <c r="AB826" s="193">
        <f t="shared" si="200"/>
        <v>0</v>
      </c>
      <c r="AC826" s="211">
        <f t="shared" si="201"/>
        <v>0</v>
      </c>
      <c r="AD826" s="88">
        <v>0.19</v>
      </c>
      <c r="AE826" s="195">
        <f t="shared" si="204"/>
        <v>0</v>
      </c>
      <c r="AF826" s="211">
        <f t="shared" si="205"/>
        <v>0</v>
      </c>
      <c r="AG826" s="50"/>
      <c r="AH826" s="43"/>
      <c r="AI826" s="46"/>
      <c r="AJ826" s="43"/>
      <c r="AK826" s="43"/>
      <c r="AL826" s="46"/>
      <c r="AM826" s="47"/>
      <c r="AN826" s="76">
        <f t="shared" si="202"/>
        <v>0</v>
      </c>
      <c r="AO826" s="76">
        <f t="shared" si="206"/>
        <v>0</v>
      </c>
      <c r="AP826" s="214"/>
      <c r="AQ826" s="76">
        <f t="shared" si="203"/>
        <v>0</v>
      </c>
      <c r="AR826" s="91">
        <f t="shared" si="207"/>
        <v>0</v>
      </c>
      <c r="AS826" s="184">
        <f>IF(EA_Tabelle!$AI826="Ja",EA_Tabelle!$AM826,IF(EA_Tabelle!$Y826&lt;&gt;"",EA_Tabelle!$Y826,EA_Tabelle!$U826))</f>
        <v>0</v>
      </c>
      <c r="AT826" s="76">
        <f>IF(EA_Tabelle!$AI826="Ja",EA_Tabelle!$AN826,IF(EA_Tabelle!$AC826&lt;&gt;0,EA_Tabelle!$AC826,EA_Tabelle!$W826))</f>
        <v>0</v>
      </c>
      <c r="AU826" s="91">
        <f>IF(EA_Tabelle!$AI826="Ja",EA_Tabelle!$AO826,IF(EA_Tabelle!$AF826&lt;&gt;0,EA_Tabelle!$AF826,EA_Tabelle!$X826))</f>
        <v>0</v>
      </c>
    </row>
    <row r="827" spans="1:47" ht="25" customHeight="1" x14ac:dyDescent="0.3">
      <c r="A827" s="89" t="str">
        <f t="shared" si="208"/>
        <v>0_807</v>
      </c>
      <c r="B827" s="78">
        <f t="shared" si="195"/>
        <v>0</v>
      </c>
      <c r="C827" s="78">
        <f>IF(EA_Tabelle!$B502="","",COUNTIF($B$20:B826,EA_Tabelle!$B502)+1)</f>
        <v>807</v>
      </c>
      <c r="D827" s="77">
        <f t="shared" si="209"/>
        <v>0</v>
      </c>
      <c r="E827" s="77" t="e">
        <f>INDEX(Lieferanten[L_ID],MATCH(EA_Tabelle!$M827,Lieferanten[Lieferantenbezeichnung],0))</f>
        <v>#N/A</v>
      </c>
      <c r="F827" s="79">
        <f t="shared" si="196"/>
        <v>0</v>
      </c>
      <c r="G827" s="79" t="str">
        <f>IF(EA_Tabelle!$L827="","",(INDEX(BT[Ressort],MATCH(EA_Tabelle!$L827,BT[Bedarfsträger],0))))</f>
        <v/>
      </c>
      <c r="H827" s="80" t="str">
        <f>IF(EA_Tabelle!$L827="","",(INDEX(BT[BT_ID],MATCH(EA_Tabelle!$L827,BT[Bedarfsträger],0))))</f>
        <v/>
      </c>
      <c r="I827" s="82">
        <f t="shared" si="197"/>
        <v>0</v>
      </c>
      <c r="J827" s="82">
        <f t="shared" si="198"/>
        <v>0</v>
      </c>
      <c r="K827" s="83">
        <f t="shared" si="199"/>
        <v>0</v>
      </c>
      <c r="L827" s="44"/>
      <c r="M827" s="46"/>
      <c r="N827" s="208"/>
      <c r="O827" s="44"/>
      <c r="P827" s="43"/>
      <c r="Q827" s="206"/>
      <c r="R827" s="44"/>
      <c r="S827" s="90"/>
      <c r="T827" s="46"/>
      <c r="U827" s="210"/>
      <c r="V827" s="43"/>
      <c r="W827" s="186">
        <f>IFERROR(U827*INDEX(Preisstufen[Netto],MATCH(EA_Tabelle!T827,Preisstufen[Preisstufe],0)),0)</f>
        <v>0</v>
      </c>
      <c r="X827" s="186">
        <f t="shared" si="210"/>
        <v>0</v>
      </c>
      <c r="Y827" s="47"/>
      <c r="Z827" s="211"/>
      <c r="AA827" s="212"/>
      <c r="AB827" s="193">
        <f t="shared" si="200"/>
        <v>0</v>
      </c>
      <c r="AC827" s="211">
        <f t="shared" si="201"/>
        <v>0</v>
      </c>
      <c r="AD827" s="88">
        <v>0.19</v>
      </c>
      <c r="AE827" s="195">
        <f t="shared" si="204"/>
        <v>0</v>
      </c>
      <c r="AF827" s="211">
        <f t="shared" si="205"/>
        <v>0</v>
      </c>
      <c r="AG827" s="50"/>
      <c r="AH827" s="43"/>
      <c r="AI827" s="46"/>
      <c r="AJ827" s="43"/>
      <c r="AK827" s="43"/>
      <c r="AL827" s="46"/>
      <c r="AM827" s="47"/>
      <c r="AN827" s="76">
        <f t="shared" si="202"/>
        <v>0</v>
      </c>
      <c r="AO827" s="76">
        <f t="shared" si="206"/>
        <v>0</v>
      </c>
      <c r="AP827" s="214"/>
      <c r="AQ827" s="76">
        <f t="shared" si="203"/>
        <v>0</v>
      </c>
      <c r="AR827" s="91">
        <f t="shared" si="207"/>
        <v>0</v>
      </c>
      <c r="AS827" s="184">
        <f>IF(EA_Tabelle!$AI827="Ja",EA_Tabelle!$AM827,IF(EA_Tabelle!$Y827&lt;&gt;"",EA_Tabelle!$Y827,EA_Tabelle!$U827))</f>
        <v>0</v>
      </c>
      <c r="AT827" s="76">
        <f>IF(EA_Tabelle!$AI827="Ja",EA_Tabelle!$AN827,IF(EA_Tabelle!$AC827&lt;&gt;0,EA_Tabelle!$AC827,EA_Tabelle!$W827))</f>
        <v>0</v>
      </c>
      <c r="AU827" s="91">
        <f>IF(EA_Tabelle!$AI827="Ja",EA_Tabelle!$AO827,IF(EA_Tabelle!$AF827&lt;&gt;0,EA_Tabelle!$AF827,EA_Tabelle!$X827))</f>
        <v>0</v>
      </c>
    </row>
    <row r="828" spans="1:47" ht="25" customHeight="1" x14ac:dyDescent="0.3">
      <c r="A828" s="89" t="str">
        <f t="shared" si="208"/>
        <v>0_808</v>
      </c>
      <c r="B828" s="78">
        <f t="shared" si="195"/>
        <v>0</v>
      </c>
      <c r="C828" s="78">
        <f>IF(EA_Tabelle!$B503="","",COUNTIF($B$20:B827,EA_Tabelle!$B503)+1)</f>
        <v>808</v>
      </c>
      <c r="D828" s="77">
        <f t="shared" si="209"/>
        <v>0</v>
      </c>
      <c r="E828" s="77" t="e">
        <f>INDEX(Lieferanten[L_ID],MATCH(EA_Tabelle!$M828,Lieferanten[Lieferantenbezeichnung],0))</f>
        <v>#N/A</v>
      </c>
      <c r="F828" s="79">
        <f t="shared" si="196"/>
        <v>0</v>
      </c>
      <c r="G828" s="79" t="str">
        <f>IF(EA_Tabelle!$L828="","",(INDEX(BT[Ressort],MATCH(EA_Tabelle!$L828,BT[Bedarfsträger],0))))</f>
        <v/>
      </c>
      <c r="H828" s="80" t="str">
        <f>IF(EA_Tabelle!$L828="","",(INDEX(BT[BT_ID],MATCH(EA_Tabelle!$L828,BT[Bedarfsträger],0))))</f>
        <v/>
      </c>
      <c r="I828" s="82">
        <f t="shared" si="197"/>
        <v>0</v>
      </c>
      <c r="J828" s="82">
        <f t="shared" si="198"/>
        <v>0</v>
      </c>
      <c r="K828" s="83">
        <f t="shared" si="199"/>
        <v>0</v>
      </c>
      <c r="L828" s="44"/>
      <c r="M828" s="46"/>
      <c r="N828" s="208"/>
      <c r="O828" s="44"/>
      <c r="P828" s="43"/>
      <c r="Q828" s="206"/>
      <c r="R828" s="44"/>
      <c r="S828" s="90"/>
      <c r="T828" s="46"/>
      <c r="U828" s="210"/>
      <c r="V828" s="43"/>
      <c r="W828" s="186">
        <f>IFERROR(U828*INDEX(Preisstufen[Netto],MATCH(EA_Tabelle!T828,Preisstufen[Preisstufe],0)),0)</f>
        <v>0</v>
      </c>
      <c r="X828" s="186">
        <f t="shared" si="210"/>
        <v>0</v>
      </c>
      <c r="Y828" s="47"/>
      <c r="Z828" s="211"/>
      <c r="AA828" s="212"/>
      <c r="AB828" s="193">
        <f t="shared" si="200"/>
        <v>0</v>
      </c>
      <c r="AC828" s="211">
        <f t="shared" si="201"/>
        <v>0</v>
      </c>
      <c r="AD828" s="88">
        <v>0.19</v>
      </c>
      <c r="AE828" s="195">
        <f t="shared" si="204"/>
        <v>0</v>
      </c>
      <c r="AF828" s="211">
        <f t="shared" si="205"/>
        <v>0</v>
      </c>
      <c r="AG828" s="50"/>
      <c r="AH828" s="43"/>
      <c r="AI828" s="46"/>
      <c r="AJ828" s="43"/>
      <c r="AK828" s="43"/>
      <c r="AL828" s="46"/>
      <c r="AM828" s="47"/>
      <c r="AN828" s="76">
        <f t="shared" si="202"/>
        <v>0</v>
      </c>
      <c r="AO828" s="76">
        <f t="shared" si="206"/>
        <v>0</v>
      </c>
      <c r="AP828" s="214"/>
      <c r="AQ828" s="76">
        <f t="shared" si="203"/>
        <v>0</v>
      </c>
      <c r="AR828" s="91">
        <f t="shared" si="207"/>
        <v>0</v>
      </c>
      <c r="AS828" s="184">
        <f>IF(EA_Tabelle!$AI828="Ja",EA_Tabelle!$AM828,IF(EA_Tabelle!$Y828&lt;&gt;"",EA_Tabelle!$Y828,EA_Tabelle!$U828))</f>
        <v>0</v>
      </c>
      <c r="AT828" s="76">
        <f>IF(EA_Tabelle!$AI828="Ja",EA_Tabelle!$AN828,IF(EA_Tabelle!$AC828&lt;&gt;0,EA_Tabelle!$AC828,EA_Tabelle!$W828))</f>
        <v>0</v>
      </c>
      <c r="AU828" s="91">
        <f>IF(EA_Tabelle!$AI828="Ja",EA_Tabelle!$AO828,IF(EA_Tabelle!$AF828&lt;&gt;0,EA_Tabelle!$AF828,EA_Tabelle!$X828))</f>
        <v>0</v>
      </c>
    </row>
    <row r="829" spans="1:47" ht="25" customHeight="1" x14ac:dyDescent="0.3">
      <c r="A829" s="89" t="str">
        <f t="shared" si="208"/>
        <v>0_809</v>
      </c>
      <c r="B829" s="78">
        <f t="shared" si="195"/>
        <v>0</v>
      </c>
      <c r="C829" s="78">
        <f>IF(EA_Tabelle!$B504="","",COUNTIF($B$20:B828,EA_Tabelle!$B504)+1)</f>
        <v>809</v>
      </c>
      <c r="D829" s="77">
        <f t="shared" si="209"/>
        <v>0</v>
      </c>
      <c r="E829" s="77" t="e">
        <f>INDEX(Lieferanten[L_ID],MATCH(EA_Tabelle!$M829,Lieferanten[Lieferantenbezeichnung],0))</f>
        <v>#N/A</v>
      </c>
      <c r="F829" s="79">
        <f t="shared" si="196"/>
        <v>0</v>
      </c>
      <c r="G829" s="79" t="str">
        <f>IF(EA_Tabelle!$L829="","",(INDEX(BT[Ressort],MATCH(EA_Tabelle!$L829,BT[Bedarfsträger],0))))</f>
        <v/>
      </c>
      <c r="H829" s="80" t="str">
        <f>IF(EA_Tabelle!$L829="","",(INDEX(BT[BT_ID],MATCH(EA_Tabelle!$L829,BT[Bedarfsträger],0))))</f>
        <v/>
      </c>
      <c r="I829" s="82">
        <f t="shared" si="197"/>
        <v>0</v>
      </c>
      <c r="J829" s="82">
        <f t="shared" si="198"/>
        <v>0</v>
      </c>
      <c r="K829" s="83">
        <f t="shared" si="199"/>
        <v>0</v>
      </c>
      <c r="L829" s="44"/>
      <c r="M829" s="46"/>
      <c r="N829" s="208"/>
      <c r="O829" s="44"/>
      <c r="P829" s="43"/>
      <c r="Q829" s="206"/>
      <c r="R829" s="44"/>
      <c r="S829" s="90"/>
      <c r="T829" s="46"/>
      <c r="U829" s="210"/>
      <c r="V829" s="43"/>
      <c r="W829" s="186">
        <f>IFERROR(U829*INDEX(Preisstufen[Netto],MATCH(EA_Tabelle!T829,Preisstufen[Preisstufe],0)),0)</f>
        <v>0</v>
      </c>
      <c r="X829" s="186">
        <f t="shared" si="210"/>
        <v>0</v>
      </c>
      <c r="Y829" s="47"/>
      <c r="Z829" s="211"/>
      <c r="AA829" s="212"/>
      <c r="AB829" s="193">
        <f t="shared" si="200"/>
        <v>0</v>
      </c>
      <c r="AC829" s="211">
        <f t="shared" si="201"/>
        <v>0</v>
      </c>
      <c r="AD829" s="88">
        <v>0.19</v>
      </c>
      <c r="AE829" s="195">
        <f t="shared" si="204"/>
        <v>0</v>
      </c>
      <c r="AF829" s="211">
        <f t="shared" si="205"/>
        <v>0</v>
      </c>
      <c r="AG829" s="50"/>
      <c r="AH829" s="43"/>
      <c r="AI829" s="46"/>
      <c r="AJ829" s="43"/>
      <c r="AK829" s="43"/>
      <c r="AL829" s="46"/>
      <c r="AM829" s="47"/>
      <c r="AN829" s="76">
        <f t="shared" si="202"/>
        <v>0</v>
      </c>
      <c r="AO829" s="76">
        <f t="shared" si="206"/>
        <v>0</v>
      </c>
      <c r="AP829" s="214"/>
      <c r="AQ829" s="76">
        <f t="shared" si="203"/>
        <v>0</v>
      </c>
      <c r="AR829" s="91">
        <f t="shared" si="207"/>
        <v>0</v>
      </c>
      <c r="AS829" s="184">
        <f>IF(EA_Tabelle!$AI829="Ja",EA_Tabelle!$AM829,IF(EA_Tabelle!$Y829&lt;&gt;"",EA_Tabelle!$Y829,EA_Tabelle!$U829))</f>
        <v>0</v>
      </c>
      <c r="AT829" s="76">
        <f>IF(EA_Tabelle!$AI829="Ja",EA_Tabelle!$AN829,IF(EA_Tabelle!$AC829&lt;&gt;0,EA_Tabelle!$AC829,EA_Tabelle!$W829))</f>
        <v>0</v>
      </c>
      <c r="AU829" s="91">
        <f>IF(EA_Tabelle!$AI829="Ja",EA_Tabelle!$AO829,IF(EA_Tabelle!$AF829&lt;&gt;0,EA_Tabelle!$AF829,EA_Tabelle!$X829))</f>
        <v>0</v>
      </c>
    </row>
    <row r="830" spans="1:47" ht="25" customHeight="1" x14ac:dyDescent="0.3">
      <c r="A830" s="89" t="str">
        <f t="shared" si="208"/>
        <v>0_810</v>
      </c>
      <c r="B830" s="78">
        <f t="shared" si="195"/>
        <v>0</v>
      </c>
      <c r="C830" s="78">
        <f>IF(EA_Tabelle!$B505="","",COUNTIF($B$20:B829,EA_Tabelle!$B505)+1)</f>
        <v>810</v>
      </c>
      <c r="D830" s="77">
        <f t="shared" si="209"/>
        <v>0</v>
      </c>
      <c r="E830" s="77" t="e">
        <f>INDEX(Lieferanten[L_ID],MATCH(EA_Tabelle!$M830,Lieferanten[Lieferantenbezeichnung],0))</f>
        <v>#N/A</v>
      </c>
      <c r="F830" s="79">
        <f t="shared" si="196"/>
        <v>0</v>
      </c>
      <c r="G830" s="79" t="str">
        <f>IF(EA_Tabelle!$L830="","",(INDEX(BT[Ressort],MATCH(EA_Tabelle!$L830,BT[Bedarfsträger],0))))</f>
        <v/>
      </c>
      <c r="H830" s="80" t="str">
        <f>IF(EA_Tabelle!$L830="","",(INDEX(BT[BT_ID],MATCH(EA_Tabelle!$L830,BT[Bedarfsträger],0))))</f>
        <v/>
      </c>
      <c r="I830" s="82">
        <f t="shared" si="197"/>
        <v>0</v>
      </c>
      <c r="J830" s="82">
        <f t="shared" si="198"/>
        <v>0</v>
      </c>
      <c r="K830" s="83">
        <f t="shared" si="199"/>
        <v>0</v>
      </c>
      <c r="L830" s="44"/>
      <c r="M830" s="46"/>
      <c r="N830" s="208"/>
      <c r="O830" s="44"/>
      <c r="P830" s="43"/>
      <c r="Q830" s="206"/>
      <c r="R830" s="44"/>
      <c r="S830" s="90"/>
      <c r="T830" s="46"/>
      <c r="U830" s="210"/>
      <c r="V830" s="43"/>
      <c r="W830" s="186">
        <f>IFERROR(U830*INDEX(Preisstufen[Netto],MATCH(EA_Tabelle!T830,Preisstufen[Preisstufe],0)),0)</f>
        <v>0</v>
      </c>
      <c r="X830" s="186">
        <f t="shared" si="210"/>
        <v>0</v>
      </c>
      <c r="Y830" s="47"/>
      <c r="Z830" s="211"/>
      <c r="AA830" s="212"/>
      <c r="AB830" s="193">
        <f t="shared" si="200"/>
        <v>0</v>
      </c>
      <c r="AC830" s="211">
        <f t="shared" si="201"/>
        <v>0</v>
      </c>
      <c r="AD830" s="88">
        <v>0.19</v>
      </c>
      <c r="AE830" s="195">
        <f t="shared" si="204"/>
        <v>0</v>
      </c>
      <c r="AF830" s="211">
        <f t="shared" si="205"/>
        <v>0</v>
      </c>
      <c r="AG830" s="50"/>
      <c r="AH830" s="43"/>
      <c r="AI830" s="46"/>
      <c r="AJ830" s="43"/>
      <c r="AK830" s="43"/>
      <c r="AL830" s="46"/>
      <c r="AM830" s="47"/>
      <c r="AN830" s="76">
        <f t="shared" si="202"/>
        <v>0</v>
      </c>
      <c r="AO830" s="76">
        <f t="shared" si="206"/>
        <v>0</v>
      </c>
      <c r="AP830" s="214"/>
      <c r="AQ830" s="76">
        <f t="shared" si="203"/>
        <v>0</v>
      </c>
      <c r="AR830" s="91">
        <f t="shared" si="207"/>
        <v>0</v>
      </c>
      <c r="AS830" s="184">
        <f>IF(EA_Tabelle!$AI830="Ja",EA_Tabelle!$AM830,IF(EA_Tabelle!$Y830&lt;&gt;"",EA_Tabelle!$Y830,EA_Tabelle!$U830))</f>
        <v>0</v>
      </c>
      <c r="AT830" s="76">
        <f>IF(EA_Tabelle!$AI830="Ja",EA_Tabelle!$AN830,IF(EA_Tabelle!$AC830&lt;&gt;0,EA_Tabelle!$AC830,EA_Tabelle!$W830))</f>
        <v>0</v>
      </c>
      <c r="AU830" s="91">
        <f>IF(EA_Tabelle!$AI830="Ja",EA_Tabelle!$AO830,IF(EA_Tabelle!$AF830&lt;&gt;0,EA_Tabelle!$AF830,EA_Tabelle!$X830))</f>
        <v>0</v>
      </c>
    </row>
    <row r="831" spans="1:47" ht="25" customHeight="1" x14ac:dyDescent="0.3">
      <c r="A831" s="89" t="str">
        <f t="shared" si="208"/>
        <v>0_811</v>
      </c>
      <c r="B831" s="78">
        <f t="shared" si="195"/>
        <v>0</v>
      </c>
      <c r="C831" s="78">
        <f>IF(EA_Tabelle!$B506="","",COUNTIF($B$20:B830,EA_Tabelle!$B506)+1)</f>
        <v>811</v>
      </c>
      <c r="D831" s="77">
        <f t="shared" si="209"/>
        <v>0</v>
      </c>
      <c r="E831" s="77" t="e">
        <f>INDEX(Lieferanten[L_ID],MATCH(EA_Tabelle!$M831,Lieferanten[Lieferantenbezeichnung],0))</f>
        <v>#N/A</v>
      </c>
      <c r="F831" s="79">
        <f t="shared" si="196"/>
        <v>0</v>
      </c>
      <c r="G831" s="79" t="str">
        <f>IF(EA_Tabelle!$L831="","",(INDEX(BT[Ressort],MATCH(EA_Tabelle!$L831,BT[Bedarfsträger],0))))</f>
        <v/>
      </c>
      <c r="H831" s="80" t="str">
        <f>IF(EA_Tabelle!$L831="","",(INDEX(BT[BT_ID],MATCH(EA_Tabelle!$L831,BT[Bedarfsträger],0))))</f>
        <v/>
      </c>
      <c r="I831" s="82">
        <f t="shared" si="197"/>
        <v>0</v>
      </c>
      <c r="J831" s="82">
        <f t="shared" si="198"/>
        <v>0</v>
      </c>
      <c r="K831" s="83">
        <f t="shared" si="199"/>
        <v>0</v>
      </c>
      <c r="L831" s="44"/>
      <c r="M831" s="46"/>
      <c r="N831" s="208"/>
      <c r="O831" s="44"/>
      <c r="P831" s="43"/>
      <c r="Q831" s="206"/>
      <c r="R831" s="44"/>
      <c r="S831" s="90"/>
      <c r="T831" s="46"/>
      <c r="U831" s="210"/>
      <c r="V831" s="43"/>
      <c r="W831" s="186">
        <f>IFERROR(U831*INDEX(Preisstufen[Netto],MATCH(EA_Tabelle!T831,Preisstufen[Preisstufe],0)),0)</f>
        <v>0</v>
      </c>
      <c r="X831" s="186">
        <f t="shared" si="210"/>
        <v>0</v>
      </c>
      <c r="Y831" s="47"/>
      <c r="Z831" s="211"/>
      <c r="AA831" s="212"/>
      <c r="AB831" s="193">
        <f t="shared" si="200"/>
        <v>0</v>
      </c>
      <c r="AC831" s="211">
        <f t="shared" si="201"/>
        <v>0</v>
      </c>
      <c r="AD831" s="88">
        <v>0.19</v>
      </c>
      <c r="AE831" s="195">
        <f t="shared" si="204"/>
        <v>0</v>
      </c>
      <c r="AF831" s="211">
        <f t="shared" si="205"/>
        <v>0</v>
      </c>
      <c r="AG831" s="50"/>
      <c r="AH831" s="43"/>
      <c r="AI831" s="46"/>
      <c r="AJ831" s="43"/>
      <c r="AK831" s="43"/>
      <c r="AL831" s="46"/>
      <c r="AM831" s="47"/>
      <c r="AN831" s="76">
        <f t="shared" si="202"/>
        <v>0</v>
      </c>
      <c r="AO831" s="76">
        <f t="shared" si="206"/>
        <v>0</v>
      </c>
      <c r="AP831" s="214"/>
      <c r="AQ831" s="76">
        <f t="shared" si="203"/>
        <v>0</v>
      </c>
      <c r="AR831" s="91">
        <f t="shared" si="207"/>
        <v>0</v>
      </c>
      <c r="AS831" s="184">
        <f>IF(EA_Tabelle!$AI831="Ja",EA_Tabelle!$AM831,IF(EA_Tabelle!$Y831&lt;&gt;"",EA_Tabelle!$Y831,EA_Tabelle!$U831))</f>
        <v>0</v>
      </c>
      <c r="AT831" s="76">
        <f>IF(EA_Tabelle!$AI831="Ja",EA_Tabelle!$AN831,IF(EA_Tabelle!$AC831&lt;&gt;0,EA_Tabelle!$AC831,EA_Tabelle!$W831))</f>
        <v>0</v>
      </c>
      <c r="AU831" s="91">
        <f>IF(EA_Tabelle!$AI831="Ja",EA_Tabelle!$AO831,IF(EA_Tabelle!$AF831&lt;&gt;0,EA_Tabelle!$AF831,EA_Tabelle!$X831))</f>
        <v>0</v>
      </c>
    </row>
    <row r="832" spans="1:47" ht="25" customHeight="1" x14ac:dyDescent="0.3">
      <c r="A832" s="89" t="str">
        <f t="shared" si="208"/>
        <v>0_812</v>
      </c>
      <c r="B832" s="78">
        <f t="shared" si="195"/>
        <v>0</v>
      </c>
      <c r="C832" s="78">
        <f>IF(EA_Tabelle!$B507="","",COUNTIF($B$20:B831,EA_Tabelle!$B507)+1)</f>
        <v>812</v>
      </c>
      <c r="D832" s="77">
        <f t="shared" si="209"/>
        <v>0</v>
      </c>
      <c r="E832" s="77" t="e">
        <f>INDEX(Lieferanten[L_ID],MATCH(EA_Tabelle!$M832,Lieferanten[Lieferantenbezeichnung],0))</f>
        <v>#N/A</v>
      </c>
      <c r="F832" s="79">
        <f t="shared" si="196"/>
        <v>0</v>
      </c>
      <c r="G832" s="79" t="str">
        <f>IF(EA_Tabelle!$L832="","",(INDEX(BT[Ressort],MATCH(EA_Tabelle!$L832,BT[Bedarfsträger],0))))</f>
        <v/>
      </c>
      <c r="H832" s="80" t="str">
        <f>IF(EA_Tabelle!$L832="","",(INDEX(BT[BT_ID],MATCH(EA_Tabelle!$L832,BT[Bedarfsträger],0))))</f>
        <v/>
      </c>
      <c r="I832" s="82">
        <f t="shared" si="197"/>
        <v>0</v>
      </c>
      <c r="J832" s="82">
        <f t="shared" si="198"/>
        <v>0</v>
      </c>
      <c r="K832" s="83">
        <f t="shared" si="199"/>
        <v>0</v>
      </c>
      <c r="L832" s="44"/>
      <c r="M832" s="46"/>
      <c r="N832" s="208"/>
      <c r="O832" s="44"/>
      <c r="P832" s="43"/>
      <c r="Q832" s="206"/>
      <c r="R832" s="44"/>
      <c r="S832" s="90"/>
      <c r="T832" s="46"/>
      <c r="U832" s="210"/>
      <c r="V832" s="43"/>
      <c r="W832" s="186">
        <f>IFERROR(U832*INDEX(Preisstufen[Netto],MATCH(EA_Tabelle!T832,Preisstufen[Preisstufe],0)),0)</f>
        <v>0</v>
      </c>
      <c r="X832" s="186">
        <f t="shared" si="210"/>
        <v>0</v>
      </c>
      <c r="Y832" s="47"/>
      <c r="Z832" s="211"/>
      <c r="AA832" s="212"/>
      <c r="AB832" s="193">
        <f t="shared" si="200"/>
        <v>0</v>
      </c>
      <c r="AC832" s="211">
        <f t="shared" si="201"/>
        <v>0</v>
      </c>
      <c r="AD832" s="88">
        <v>0.19</v>
      </c>
      <c r="AE832" s="195">
        <f t="shared" si="204"/>
        <v>0</v>
      </c>
      <c r="AF832" s="211">
        <f t="shared" si="205"/>
        <v>0</v>
      </c>
      <c r="AG832" s="50"/>
      <c r="AH832" s="43"/>
      <c r="AI832" s="46"/>
      <c r="AJ832" s="43"/>
      <c r="AK832" s="43"/>
      <c r="AL832" s="46"/>
      <c r="AM832" s="47"/>
      <c r="AN832" s="76">
        <f t="shared" si="202"/>
        <v>0</v>
      </c>
      <c r="AO832" s="76">
        <f t="shared" si="206"/>
        <v>0</v>
      </c>
      <c r="AP832" s="214"/>
      <c r="AQ832" s="76">
        <f t="shared" si="203"/>
        <v>0</v>
      </c>
      <c r="AR832" s="91">
        <f t="shared" si="207"/>
        <v>0</v>
      </c>
      <c r="AS832" s="184">
        <f>IF(EA_Tabelle!$AI832="Ja",EA_Tabelle!$AM832,IF(EA_Tabelle!$Y832&lt;&gt;"",EA_Tabelle!$Y832,EA_Tabelle!$U832))</f>
        <v>0</v>
      </c>
      <c r="AT832" s="76">
        <f>IF(EA_Tabelle!$AI832="Ja",EA_Tabelle!$AN832,IF(EA_Tabelle!$AC832&lt;&gt;0,EA_Tabelle!$AC832,EA_Tabelle!$W832))</f>
        <v>0</v>
      </c>
      <c r="AU832" s="91">
        <f>IF(EA_Tabelle!$AI832="Ja",EA_Tabelle!$AO832,IF(EA_Tabelle!$AF832&lt;&gt;0,EA_Tabelle!$AF832,EA_Tabelle!$X832))</f>
        <v>0</v>
      </c>
    </row>
    <row r="833" spans="1:47" ht="25" customHeight="1" x14ac:dyDescent="0.3">
      <c r="A833" s="89" t="str">
        <f t="shared" si="208"/>
        <v>0_813</v>
      </c>
      <c r="B833" s="78">
        <f t="shared" si="195"/>
        <v>0</v>
      </c>
      <c r="C833" s="78">
        <f>IF(EA_Tabelle!$B508="","",COUNTIF($B$20:B832,EA_Tabelle!$B508)+1)</f>
        <v>813</v>
      </c>
      <c r="D833" s="77">
        <f t="shared" si="209"/>
        <v>0</v>
      </c>
      <c r="E833" s="77" t="e">
        <f>INDEX(Lieferanten[L_ID],MATCH(EA_Tabelle!$M833,Lieferanten[Lieferantenbezeichnung],0))</f>
        <v>#N/A</v>
      </c>
      <c r="F833" s="79">
        <f t="shared" si="196"/>
        <v>0</v>
      </c>
      <c r="G833" s="79" t="str">
        <f>IF(EA_Tabelle!$L833="","",(INDEX(BT[Ressort],MATCH(EA_Tabelle!$L833,BT[Bedarfsträger],0))))</f>
        <v/>
      </c>
      <c r="H833" s="80" t="str">
        <f>IF(EA_Tabelle!$L833="","",(INDEX(BT[BT_ID],MATCH(EA_Tabelle!$L833,BT[Bedarfsträger],0))))</f>
        <v/>
      </c>
      <c r="I833" s="82">
        <f t="shared" si="197"/>
        <v>0</v>
      </c>
      <c r="J833" s="82">
        <f t="shared" si="198"/>
        <v>0</v>
      </c>
      <c r="K833" s="83">
        <f t="shared" si="199"/>
        <v>0</v>
      </c>
      <c r="L833" s="44"/>
      <c r="M833" s="46"/>
      <c r="N833" s="208"/>
      <c r="O833" s="44"/>
      <c r="P833" s="43"/>
      <c r="Q833" s="206"/>
      <c r="R833" s="44"/>
      <c r="S833" s="90"/>
      <c r="T833" s="46"/>
      <c r="U833" s="210"/>
      <c r="V833" s="43"/>
      <c r="W833" s="186">
        <f>IFERROR(U833*INDEX(Preisstufen[Netto],MATCH(EA_Tabelle!T833,Preisstufen[Preisstufe],0)),0)</f>
        <v>0</v>
      </c>
      <c r="X833" s="186">
        <f t="shared" si="210"/>
        <v>0</v>
      </c>
      <c r="Y833" s="47"/>
      <c r="Z833" s="211"/>
      <c r="AA833" s="212"/>
      <c r="AB833" s="193">
        <f t="shared" si="200"/>
        <v>0</v>
      </c>
      <c r="AC833" s="211">
        <f t="shared" si="201"/>
        <v>0</v>
      </c>
      <c r="AD833" s="88">
        <v>0.19</v>
      </c>
      <c r="AE833" s="195">
        <f t="shared" si="204"/>
        <v>0</v>
      </c>
      <c r="AF833" s="211">
        <f t="shared" si="205"/>
        <v>0</v>
      </c>
      <c r="AG833" s="50"/>
      <c r="AH833" s="43"/>
      <c r="AI833" s="46"/>
      <c r="AJ833" s="43"/>
      <c r="AK833" s="43"/>
      <c r="AL833" s="46"/>
      <c r="AM833" s="47"/>
      <c r="AN833" s="76">
        <f t="shared" si="202"/>
        <v>0</v>
      </c>
      <c r="AO833" s="76">
        <f t="shared" si="206"/>
        <v>0</v>
      </c>
      <c r="AP833" s="214"/>
      <c r="AQ833" s="76">
        <f t="shared" si="203"/>
        <v>0</v>
      </c>
      <c r="AR833" s="91">
        <f t="shared" si="207"/>
        <v>0</v>
      </c>
      <c r="AS833" s="184">
        <f>IF(EA_Tabelle!$AI833="Ja",EA_Tabelle!$AM833,IF(EA_Tabelle!$Y833&lt;&gt;"",EA_Tabelle!$Y833,EA_Tabelle!$U833))</f>
        <v>0</v>
      </c>
      <c r="AT833" s="76">
        <f>IF(EA_Tabelle!$AI833="Ja",EA_Tabelle!$AN833,IF(EA_Tabelle!$AC833&lt;&gt;0,EA_Tabelle!$AC833,EA_Tabelle!$W833))</f>
        <v>0</v>
      </c>
      <c r="AU833" s="91">
        <f>IF(EA_Tabelle!$AI833="Ja",EA_Tabelle!$AO833,IF(EA_Tabelle!$AF833&lt;&gt;0,EA_Tabelle!$AF833,EA_Tabelle!$X833))</f>
        <v>0</v>
      </c>
    </row>
    <row r="834" spans="1:47" ht="25" customHeight="1" x14ac:dyDescent="0.3">
      <c r="A834" s="89" t="str">
        <f t="shared" si="208"/>
        <v>0_814</v>
      </c>
      <c r="B834" s="78">
        <f t="shared" si="195"/>
        <v>0</v>
      </c>
      <c r="C834" s="78">
        <f>IF(EA_Tabelle!$B509="","",COUNTIF($B$20:B833,EA_Tabelle!$B509)+1)</f>
        <v>814</v>
      </c>
      <c r="D834" s="77">
        <f t="shared" si="209"/>
        <v>0</v>
      </c>
      <c r="E834" s="77" t="e">
        <f>INDEX(Lieferanten[L_ID],MATCH(EA_Tabelle!$M834,Lieferanten[Lieferantenbezeichnung],0))</f>
        <v>#N/A</v>
      </c>
      <c r="F834" s="79">
        <f t="shared" si="196"/>
        <v>0</v>
      </c>
      <c r="G834" s="79" t="str">
        <f>IF(EA_Tabelle!$L834="","",(INDEX(BT[Ressort],MATCH(EA_Tabelle!$L834,BT[Bedarfsträger],0))))</f>
        <v/>
      </c>
      <c r="H834" s="80" t="str">
        <f>IF(EA_Tabelle!$L834="","",(INDEX(BT[BT_ID],MATCH(EA_Tabelle!$L834,BT[Bedarfsträger],0))))</f>
        <v/>
      </c>
      <c r="I834" s="82">
        <f t="shared" si="197"/>
        <v>0</v>
      </c>
      <c r="J834" s="82">
        <f t="shared" si="198"/>
        <v>0</v>
      </c>
      <c r="K834" s="83">
        <f t="shared" si="199"/>
        <v>0</v>
      </c>
      <c r="L834" s="44"/>
      <c r="M834" s="46"/>
      <c r="N834" s="208"/>
      <c r="O834" s="44"/>
      <c r="P834" s="43"/>
      <c r="Q834" s="206"/>
      <c r="R834" s="44"/>
      <c r="S834" s="90"/>
      <c r="T834" s="46"/>
      <c r="U834" s="210"/>
      <c r="V834" s="43"/>
      <c r="W834" s="186">
        <f>IFERROR(U834*INDEX(Preisstufen[Netto],MATCH(EA_Tabelle!T834,Preisstufen[Preisstufe],0)),0)</f>
        <v>0</v>
      </c>
      <c r="X834" s="186">
        <f t="shared" si="210"/>
        <v>0</v>
      </c>
      <c r="Y834" s="47"/>
      <c r="Z834" s="211"/>
      <c r="AA834" s="212"/>
      <c r="AB834" s="193">
        <f t="shared" si="200"/>
        <v>0</v>
      </c>
      <c r="AC834" s="211">
        <f t="shared" si="201"/>
        <v>0</v>
      </c>
      <c r="AD834" s="88">
        <v>0.19</v>
      </c>
      <c r="AE834" s="195">
        <f t="shared" si="204"/>
        <v>0</v>
      </c>
      <c r="AF834" s="211">
        <f t="shared" si="205"/>
        <v>0</v>
      </c>
      <c r="AG834" s="50"/>
      <c r="AH834" s="43"/>
      <c r="AI834" s="46"/>
      <c r="AJ834" s="43"/>
      <c r="AK834" s="43"/>
      <c r="AL834" s="46"/>
      <c r="AM834" s="47"/>
      <c r="AN834" s="76">
        <f t="shared" si="202"/>
        <v>0</v>
      </c>
      <c r="AO834" s="76">
        <f t="shared" si="206"/>
        <v>0</v>
      </c>
      <c r="AP834" s="214"/>
      <c r="AQ834" s="76">
        <f t="shared" si="203"/>
        <v>0</v>
      </c>
      <c r="AR834" s="91">
        <f t="shared" si="207"/>
        <v>0</v>
      </c>
      <c r="AS834" s="184">
        <f>IF(EA_Tabelle!$AI834="Ja",EA_Tabelle!$AM834,IF(EA_Tabelle!$Y834&lt;&gt;"",EA_Tabelle!$Y834,EA_Tabelle!$U834))</f>
        <v>0</v>
      </c>
      <c r="AT834" s="76">
        <f>IF(EA_Tabelle!$AI834="Ja",EA_Tabelle!$AN834,IF(EA_Tabelle!$AC834&lt;&gt;0,EA_Tabelle!$AC834,EA_Tabelle!$W834))</f>
        <v>0</v>
      </c>
      <c r="AU834" s="91">
        <f>IF(EA_Tabelle!$AI834="Ja",EA_Tabelle!$AO834,IF(EA_Tabelle!$AF834&lt;&gt;0,EA_Tabelle!$AF834,EA_Tabelle!$X834))</f>
        <v>0</v>
      </c>
    </row>
    <row r="835" spans="1:47" ht="25" customHeight="1" x14ac:dyDescent="0.3">
      <c r="A835" s="89" t="str">
        <f t="shared" si="208"/>
        <v>0_815</v>
      </c>
      <c r="B835" s="78">
        <f t="shared" si="195"/>
        <v>0</v>
      </c>
      <c r="C835" s="78">
        <f>IF(EA_Tabelle!$B510="","",COUNTIF($B$20:B834,EA_Tabelle!$B510)+1)</f>
        <v>815</v>
      </c>
      <c r="D835" s="77">
        <f t="shared" si="209"/>
        <v>0</v>
      </c>
      <c r="E835" s="77" t="e">
        <f>INDEX(Lieferanten[L_ID],MATCH(EA_Tabelle!$M835,Lieferanten[Lieferantenbezeichnung],0))</f>
        <v>#N/A</v>
      </c>
      <c r="F835" s="79">
        <f t="shared" si="196"/>
        <v>0</v>
      </c>
      <c r="G835" s="79" t="str">
        <f>IF(EA_Tabelle!$L835="","",(INDEX(BT[Ressort],MATCH(EA_Tabelle!$L835,BT[Bedarfsträger],0))))</f>
        <v/>
      </c>
      <c r="H835" s="80" t="str">
        <f>IF(EA_Tabelle!$L835="","",(INDEX(BT[BT_ID],MATCH(EA_Tabelle!$L835,BT[Bedarfsträger],0))))</f>
        <v/>
      </c>
      <c r="I835" s="82">
        <f t="shared" si="197"/>
        <v>0</v>
      </c>
      <c r="J835" s="82">
        <f t="shared" si="198"/>
        <v>0</v>
      </c>
      <c r="K835" s="83">
        <f t="shared" si="199"/>
        <v>0</v>
      </c>
      <c r="L835" s="44"/>
      <c r="M835" s="46"/>
      <c r="N835" s="208"/>
      <c r="O835" s="44"/>
      <c r="P835" s="43"/>
      <c r="Q835" s="206"/>
      <c r="R835" s="44"/>
      <c r="S835" s="90"/>
      <c r="T835" s="46"/>
      <c r="U835" s="210"/>
      <c r="V835" s="43"/>
      <c r="W835" s="186">
        <f>IFERROR(U835*INDEX(Preisstufen[Netto],MATCH(EA_Tabelle!T835,Preisstufen[Preisstufe],0)),0)</f>
        <v>0</v>
      </c>
      <c r="X835" s="186">
        <f t="shared" si="210"/>
        <v>0</v>
      </c>
      <c r="Y835" s="47"/>
      <c r="Z835" s="211"/>
      <c r="AA835" s="212"/>
      <c r="AB835" s="193">
        <f t="shared" si="200"/>
        <v>0</v>
      </c>
      <c r="AC835" s="211">
        <f t="shared" si="201"/>
        <v>0</v>
      </c>
      <c r="AD835" s="88">
        <v>0.19</v>
      </c>
      <c r="AE835" s="195">
        <f t="shared" si="204"/>
        <v>0</v>
      </c>
      <c r="AF835" s="211">
        <f t="shared" si="205"/>
        <v>0</v>
      </c>
      <c r="AG835" s="50"/>
      <c r="AH835" s="43"/>
      <c r="AI835" s="46"/>
      <c r="AJ835" s="43"/>
      <c r="AK835" s="43"/>
      <c r="AL835" s="46"/>
      <c r="AM835" s="47"/>
      <c r="AN835" s="76">
        <f t="shared" si="202"/>
        <v>0</v>
      </c>
      <c r="AO835" s="76">
        <f t="shared" si="206"/>
        <v>0</v>
      </c>
      <c r="AP835" s="214"/>
      <c r="AQ835" s="76">
        <f t="shared" si="203"/>
        <v>0</v>
      </c>
      <c r="AR835" s="91">
        <f t="shared" si="207"/>
        <v>0</v>
      </c>
      <c r="AS835" s="184">
        <f>IF(EA_Tabelle!$AI835="Ja",EA_Tabelle!$AM835,IF(EA_Tabelle!$Y835&lt;&gt;"",EA_Tabelle!$Y835,EA_Tabelle!$U835))</f>
        <v>0</v>
      </c>
      <c r="AT835" s="76">
        <f>IF(EA_Tabelle!$AI835="Ja",EA_Tabelle!$AN835,IF(EA_Tabelle!$AC835&lt;&gt;0,EA_Tabelle!$AC835,EA_Tabelle!$W835))</f>
        <v>0</v>
      </c>
      <c r="AU835" s="91">
        <f>IF(EA_Tabelle!$AI835="Ja",EA_Tabelle!$AO835,IF(EA_Tabelle!$AF835&lt;&gt;0,EA_Tabelle!$AF835,EA_Tabelle!$X835))</f>
        <v>0</v>
      </c>
    </row>
    <row r="836" spans="1:47" ht="25" customHeight="1" x14ac:dyDescent="0.3">
      <c r="A836" s="89" t="str">
        <f t="shared" si="208"/>
        <v>0_816</v>
      </c>
      <c r="B836" s="78">
        <f t="shared" si="195"/>
        <v>0</v>
      </c>
      <c r="C836" s="78">
        <f>IF(EA_Tabelle!$B511="","",COUNTIF($B$20:B835,EA_Tabelle!$B511)+1)</f>
        <v>816</v>
      </c>
      <c r="D836" s="77">
        <f t="shared" si="209"/>
        <v>0</v>
      </c>
      <c r="E836" s="77" t="e">
        <f>INDEX(Lieferanten[L_ID],MATCH(EA_Tabelle!$M836,Lieferanten[Lieferantenbezeichnung],0))</f>
        <v>#N/A</v>
      </c>
      <c r="F836" s="79">
        <f t="shared" si="196"/>
        <v>0</v>
      </c>
      <c r="G836" s="79" t="str">
        <f>IF(EA_Tabelle!$L836="","",(INDEX(BT[Ressort],MATCH(EA_Tabelle!$L836,BT[Bedarfsträger],0))))</f>
        <v/>
      </c>
      <c r="H836" s="80" t="str">
        <f>IF(EA_Tabelle!$L836="","",(INDEX(BT[BT_ID],MATCH(EA_Tabelle!$L836,BT[Bedarfsträger],0))))</f>
        <v/>
      </c>
      <c r="I836" s="82">
        <f t="shared" si="197"/>
        <v>0</v>
      </c>
      <c r="J836" s="82">
        <f t="shared" si="198"/>
        <v>0</v>
      </c>
      <c r="K836" s="83">
        <f t="shared" si="199"/>
        <v>0</v>
      </c>
      <c r="L836" s="44"/>
      <c r="M836" s="46"/>
      <c r="N836" s="208"/>
      <c r="O836" s="44"/>
      <c r="P836" s="43"/>
      <c r="Q836" s="206"/>
      <c r="R836" s="44"/>
      <c r="S836" s="90"/>
      <c r="T836" s="46"/>
      <c r="U836" s="210"/>
      <c r="V836" s="43"/>
      <c r="W836" s="186">
        <f>IFERROR(U836*INDEX(Preisstufen[Netto],MATCH(EA_Tabelle!T836,Preisstufen[Preisstufe],0)),0)</f>
        <v>0</v>
      </c>
      <c r="X836" s="186">
        <f t="shared" si="210"/>
        <v>0</v>
      </c>
      <c r="Y836" s="47"/>
      <c r="Z836" s="211"/>
      <c r="AA836" s="212"/>
      <c r="AB836" s="193">
        <f t="shared" si="200"/>
        <v>0</v>
      </c>
      <c r="AC836" s="211">
        <f t="shared" si="201"/>
        <v>0</v>
      </c>
      <c r="AD836" s="88">
        <v>0.19</v>
      </c>
      <c r="AE836" s="195">
        <f t="shared" si="204"/>
        <v>0</v>
      </c>
      <c r="AF836" s="211">
        <f t="shared" si="205"/>
        <v>0</v>
      </c>
      <c r="AG836" s="50"/>
      <c r="AH836" s="43"/>
      <c r="AI836" s="46"/>
      <c r="AJ836" s="43"/>
      <c r="AK836" s="43"/>
      <c r="AL836" s="46"/>
      <c r="AM836" s="47"/>
      <c r="AN836" s="76">
        <f t="shared" si="202"/>
        <v>0</v>
      </c>
      <c r="AO836" s="76">
        <f t="shared" si="206"/>
        <v>0</v>
      </c>
      <c r="AP836" s="214"/>
      <c r="AQ836" s="76">
        <f t="shared" si="203"/>
        <v>0</v>
      </c>
      <c r="AR836" s="91">
        <f t="shared" si="207"/>
        <v>0</v>
      </c>
      <c r="AS836" s="184">
        <f>IF(EA_Tabelle!$AI836="Ja",EA_Tabelle!$AM836,IF(EA_Tabelle!$Y836&lt;&gt;"",EA_Tabelle!$Y836,EA_Tabelle!$U836))</f>
        <v>0</v>
      </c>
      <c r="AT836" s="76">
        <f>IF(EA_Tabelle!$AI836="Ja",EA_Tabelle!$AN836,IF(EA_Tabelle!$AC836&lt;&gt;0,EA_Tabelle!$AC836,EA_Tabelle!$W836))</f>
        <v>0</v>
      </c>
      <c r="AU836" s="91">
        <f>IF(EA_Tabelle!$AI836="Ja",EA_Tabelle!$AO836,IF(EA_Tabelle!$AF836&lt;&gt;0,EA_Tabelle!$AF836,EA_Tabelle!$X836))</f>
        <v>0</v>
      </c>
    </row>
    <row r="837" spans="1:47" ht="25" customHeight="1" x14ac:dyDescent="0.3">
      <c r="A837" s="89" t="str">
        <f t="shared" si="208"/>
        <v>0_817</v>
      </c>
      <c r="B837" s="78">
        <f t="shared" si="195"/>
        <v>0</v>
      </c>
      <c r="C837" s="78">
        <f>IF(EA_Tabelle!$B512="","",COUNTIF($B$20:B836,EA_Tabelle!$B512)+1)</f>
        <v>817</v>
      </c>
      <c r="D837" s="77">
        <f t="shared" si="209"/>
        <v>0</v>
      </c>
      <c r="E837" s="77" t="e">
        <f>INDEX(Lieferanten[L_ID],MATCH(EA_Tabelle!$M837,Lieferanten[Lieferantenbezeichnung],0))</f>
        <v>#N/A</v>
      </c>
      <c r="F837" s="79">
        <f t="shared" si="196"/>
        <v>0</v>
      </c>
      <c r="G837" s="79" t="str">
        <f>IF(EA_Tabelle!$L837="","",(INDEX(BT[Ressort],MATCH(EA_Tabelle!$L837,BT[Bedarfsträger],0))))</f>
        <v/>
      </c>
      <c r="H837" s="80" t="str">
        <f>IF(EA_Tabelle!$L837="","",(INDEX(BT[BT_ID],MATCH(EA_Tabelle!$L837,BT[Bedarfsträger],0))))</f>
        <v/>
      </c>
      <c r="I837" s="82">
        <f t="shared" si="197"/>
        <v>0</v>
      </c>
      <c r="J837" s="82">
        <f t="shared" si="198"/>
        <v>0</v>
      </c>
      <c r="K837" s="83">
        <f t="shared" si="199"/>
        <v>0</v>
      </c>
      <c r="L837" s="44"/>
      <c r="M837" s="46"/>
      <c r="N837" s="208"/>
      <c r="O837" s="44"/>
      <c r="P837" s="43"/>
      <c r="Q837" s="206"/>
      <c r="R837" s="44"/>
      <c r="S837" s="90"/>
      <c r="T837" s="46"/>
      <c r="U837" s="210"/>
      <c r="V837" s="43"/>
      <c r="W837" s="186">
        <f>IFERROR(U837*INDEX(Preisstufen[Netto],MATCH(EA_Tabelle!T837,Preisstufen[Preisstufe],0)),0)</f>
        <v>0</v>
      </c>
      <c r="X837" s="186">
        <f t="shared" si="210"/>
        <v>0</v>
      </c>
      <c r="Y837" s="47"/>
      <c r="Z837" s="211"/>
      <c r="AA837" s="212"/>
      <c r="AB837" s="193">
        <f t="shared" si="200"/>
        <v>0</v>
      </c>
      <c r="AC837" s="211">
        <f t="shared" si="201"/>
        <v>0</v>
      </c>
      <c r="AD837" s="88">
        <v>0.19</v>
      </c>
      <c r="AE837" s="195">
        <f t="shared" si="204"/>
        <v>0</v>
      </c>
      <c r="AF837" s="211">
        <f t="shared" si="205"/>
        <v>0</v>
      </c>
      <c r="AG837" s="50"/>
      <c r="AH837" s="43"/>
      <c r="AI837" s="46"/>
      <c r="AJ837" s="43"/>
      <c r="AK837" s="43"/>
      <c r="AL837" s="46"/>
      <c r="AM837" s="47"/>
      <c r="AN837" s="76">
        <f t="shared" si="202"/>
        <v>0</v>
      </c>
      <c r="AO837" s="76">
        <f t="shared" si="206"/>
        <v>0</v>
      </c>
      <c r="AP837" s="214"/>
      <c r="AQ837" s="76">
        <f t="shared" si="203"/>
        <v>0</v>
      </c>
      <c r="AR837" s="91">
        <f t="shared" si="207"/>
        <v>0</v>
      </c>
      <c r="AS837" s="184">
        <f>IF(EA_Tabelle!$AI837="Ja",EA_Tabelle!$AM837,IF(EA_Tabelle!$Y837&lt;&gt;"",EA_Tabelle!$Y837,EA_Tabelle!$U837))</f>
        <v>0</v>
      </c>
      <c r="AT837" s="76">
        <f>IF(EA_Tabelle!$AI837="Ja",EA_Tabelle!$AN837,IF(EA_Tabelle!$AC837&lt;&gt;0,EA_Tabelle!$AC837,EA_Tabelle!$W837))</f>
        <v>0</v>
      </c>
      <c r="AU837" s="91">
        <f>IF(EA_Tabelle!$AI837="Ja",EA_Tabelle!$AO837,IF(EA_Tabelle!$AF837&lt;&gt;0,EA_Tabelle!$AF837,EA_Tabelle!$X837))</f>
        <v>0</v>
      </c>
    </row>
    <row r="838" spans="1:47" ht="25" customHeight="1" x14ac:dyDescent="0.3">
      <c r="A838" s="89" t="str">
        <f t="shared" si="208"/>
        <v>0_818</v>
      </c>
      <c r="B838" s="78">
        <f t="shared" si="195"/>
        <v>0</v>
      </c>
      <c r="C838" s="78">
        <f>IF(EA_Tabelle!$B513="","",COUNTIF($B$20:B837,EA_Tabelle!$B513)+1)</f>
        <v>818</v>
      </c>
      <c r="D838" s="77">
        <f t="shared" si="209"/>
        <v>0</v>
      </c>
      <c r="E838" s="77" t="e">
        <f>INDEX(Lieferanten[L_ID],MATCH(EA_Tabelle!$M838,Lieferanten[Lieferantenbezeichnung],0))</f>
        <v>#N/A</v>
      </c>
      <c r="F838" s="79">
        <f t="shared" si="196"/>
        <v>0</v>
      </c>
      <c r="G838" s="79" t="str">
        <f>IF(EA_Tabelle!$L838="","",(INDEX(BT[Ressort],MATCH(EA_Tabelle!$L838,BT[Bedarfsträger],0))))</f>
        <v/>
      </c>
      <c r="H838" s="80" t="str">
        <f>IF(EA_Tabelle!$L838="","",(INDEX(BT[BT_ID],MATCH(EA_Tabelle!$L838,BT[Bedarfsträger],0))))</f>
        <v/>
      </c>
      <c r="I838" s="82">
        <f t="shared" si="197"/>
        <v>0</v>
      </c>
      <c r="J838" s="82">
        <f t="shared" si="198"/>
        <v>0</v>
      </c>
      <c r="K838" s="83">
        <f t="shared" si="199"/>
        <v>0</v>
      </c>
      <c r="L838" s="44"/>
      <c r="M838" s="46"/>
      <c r="N838" s="208"/>
      <c r="O838" s="44"/>
      <c r="P838" s="43"/>
      <c r="Q838" s="206"/>
      <c r="R838" s="44"/>
      <c r="S838" s="90"/>
      <c r="T838" s="46"/>
      <c r="U838" s="210"/>
      <c r="V838" s="43"/>
      <c r="W838" s="186">
        <f>IFERROR(U838*INDEX(Preisstufen[Netto],MATCH(EA_Tabelle!T838,Preisstufen[Preisstufe],0)),0)</f>
        <v>0</v>
      </c>
      <c r="X838" s="186">
        <f t="shared" si="210"/>
        <v>0</v>
      </c>
      <c r="Y838" s="47"/>
      <c r="Z838" s="211"/>
      <c r="AA838" s="212"/>
      <c r="AB838" s="193">
        <f t="shared" si="200"/>
        <v>0</v>
      </c>
      <c r="AC838" s="211">
        <f t="shared" si="201"/>
        <v>0</v>
      </c>
      <c r="AD838" s="88">
        <v>0.19</v>
      </c>
      <c r="AE838" s="195">
        <f t="shared" si="204"/>
        <v>0</v>
      </c>
      <c r="AF838" s="211">
        <f t="shared" si="205"/>
        <v>0</v>
      </c>
      <c r="AG838" s="50"/>
      <c r="AH838" s="43"/>
      <c r="AI838" s="46"/>
      <c r="AJ838" s="43"/>
      <c r="AK838" s="43"/>
      <c r="AL838" s="46"/>
      <c r="AM838" s="47"/>
      <c r="AN838" s="76">
        <f t="shared" si="202"/>
        <v>0</v>
      </c>
      <c r="AO838" s="76">
        <f t="shared" si="206"/>
        <v>0</v>
      </c>
      <c r="AP838" s="214"/>
      <c r="AQ838" s="76">
        <f t="shared" si="203"/>
        <v>0</v>
      </c>
      <c r="AR838" s="91">
        <f t="shared" si="207"/>
        <v>0</v>
      </c>
      <c r="AS838" s="184">
        <f>IF(EA_Tabelle!$AI838="Ja",EA_Tabelle!$AM838,IF(EA_Tabelle!$Y838&lt;&gt;"",EA_Tabelle!$Y838,EA_Tabelle!$U838))</f>
        <v>0</v>
      </c>
      <c r="AT838" s="76">
        <f>IF(EA_Tabelle!$AI838="Ja",EA_Tabelle!$AN838,IF(EA_Tabelle!$AC838&lt;&gt;0,EA_Tabelle!$AC838,EA_Tabelle!$W838))</f>
        <v>0</v>
      </c>
      <c r="AU838" s="91">
        <f>IF(EA_Tabelle!$AI838="Ja",EA_Tabelle!$AO838,IF(EA_Tabelle!$AF838&lt;&gt;0,EA_Tabelle!$AF838,EA_Tabelle!$X838))</f>
        <v>0</v>
      </c>
    </row>
    <row r="839" spans="1:47" ht="25" customHeight="1" x14ac:dyDescent="0.3">
      <c r="A839" s="89" t="str">
        <f t="shared" si="208"/>
        <v>0_819</v>
      </c>
      <c r="B839" s="78">
        <f t="shared" si="195"/>
        <v>0</v>
      </c>
      <c r="C839" s="78">
        <f>IF(EA_Tabelle!$B514="","",COUNTIF($B$20:B838,EA_Tabelle!$B514)+1)</f>
        <v>819</v>
      </c>
      <c r="D839" s="77">
        <f t="shared" si="209"/>
        <v>0</v>
      </c>
      <c r="E839" s="77" t="e">
        <f>INDEX(Lieferanten[L_ID],MATCH(EA_Tabelle!$M839,Lieferanten[Lieferantenbezeichnung],0))</f>
        <v>#N/A</v>
      </c>
      <c r="F839" s="79">
        <f t="shared" si="196"/>
        <v>0</v>
      </c>
      <c r="G839" s="79" t="str">
        <f>IF(EA_Tabelle!$L839="","",(INDEX(BT[Ressort],MATCH(EA_Tabelle!$L839,BT[Bedarfsträger],0))))</f>
        <v/>
      </c>
      <c r="H839" s="80" t="str">
        <f>IF(EA_Tabelle!$L839="","",(INDEX(BT[BT_ID],MATCH(EA_Tabelle!$L839,BT[Bedarfsträger],0))))</f>
        <v/>
      </c>
      <c r="I839" s="82">
        <f t="shared" si="197"/>
        <v>0</v>
      </c>
      <c r="J839" s="82">
        <f t="shared" si="198"/>
        <v>0</v>
      </c>
      <c r="K839" s="83">
        <f t="shared" si="199"/>
        <v>0</v>
      </c>
      <c r="L839" s="44"/>
      <c r="M839" s="46"/>
      <c r="N839" s="208"/>
      <c r="O839" s="44"/>
      <c r="P839" s="43"/>
      <c r="Q839" s="206"/>
      <c r="R839" s="44"/>
      <c r="S839" s="90"/>
      <c r="T839" s="46"/>
      <c r="U839" s="210"/>
      <c r="V839" s="43"/>
      <c r="W839" s="186">
        <f>IFERROR(U839*INDEX(Preisstufen[Netto],MATCH(EA_Tabelle!T839,Preisstufen[Preisstufe],0)),0)</f>
        <v>0</v>
      </c>
      <c r="X839" s="186">
        <f t="shared" si="210"/>
        <v>0</v>
      </c>
      <c r="Y839" s="47"/>
      <c r="Z839" s="211"/>
      <c r="AA839" s="212"/>
      <c r="AB839" s="193">
        <f t="shared" si="200"/>
        <v>0</v>
      </c>
      <c r="AC839" s="211">
        <f t="shared" si="201"/>
        <v>0</v>
      </c>
      <c r="AD839" s="88">
        <v>0.19</v>
      </c>
      <c r="AE839" s="195">
        <f t="shared" si="204"/>
        <v>0</v>
      </c>
      <c r="AF839" s="211">
        <f t="shared" si="205"/>
        <v>0</v>
      </c>
      <c r="AG839" s="50"/>
      <c r="AH839" s="43"/>
      <c r="AI839" s="46"/>
      <c r="AJ839" s="43"/>
      <c r="AK839" s="43"/>
      <c r="AL839" s="46"/>
      <c r="AM839" s="47"/>
      <c r="AN839" s="76">
        <f t="shared" si="202"/>
        <v>0</v>
      </c>
      <c r="AO839" s="76">
        <f t="shared" si="206"/>
        <v>0</v>
      </c>
      <c r="AP839" s="214"/>
      <c r="AQ839" s="76">
        <f t="shared" si="203"/>
        <v>0</v>
      </c>
      <c r="AR839" s="91">
        <f t="shared" si="207"/>
        <v>0</v>
      </c>
      <c r="AS839" s="184">
        <f>IF(EA_Tabelle!$AI839="Ja",EA_Tabelle!$AM839,IF(EA_Tabelle!$Y839&lt;&gt;"",EA_Tabelle!$Y839,EA_Tabelle!$U839))</f>
        <v>0</v>
      </c>
      <c r="AT839" s="76">
        <f>IF(EA_Tabelle!$AI839="Ja",EA_Tabelle!$AN839,IF(EA_Tabelle!$AC839&lt;&gt;0,EA_Tabelle!$AC839,EA_Tabelle!$W839))</f>
        <v>0</v>
      </c>
      <c r="AU839" s="91">
        <f>IF(EA_Tabelle!$AI839="Ja",EA_Tabelle!$AO839,IF(EA_Tabelle!$AF839&lt;&gt;0,EA_Tabelle!$AF839,EA_Tabelle!$X839))</f>
        <v>0</v>
      </c>
    </row>
    <row r="840" spans="1:47" ht="25" customHeight="1" x14ac:dyDescent="0.3">
      <c r="A840" s="89" t="str">
        <f t="shared" si="208"/>
        <v>0_820</v>
      </c>
      <c r="B840" s="78">
        <f t="shared" si="195"/>
        <v>0</v>
      </c>
      <c r="C840" s="78">
        <f>IF(EA_Tabelle!$B515="","",COUNTIF($B$20:B839,EA_Tabelle!$B515)+1)</f>
        <v>820</v>
      </c>
      <c r="D840" s="77">
        <f t="shared" si="209"/>
        <v>0</v>
      </c>
      <c r="E840" s="77" t="e">
        <f>INDEX(Lieferanten[L_ID],MATCH(EA_Tabelle!$M840,Lieferanten[Lieferantenbezeichnung],0))</f>
        <v>#N/A</v>
      </c>
      <c r="F840" s="79">
        <f t="shared" si="196"/>
        <v>0</v>
      </c>
      <c r="G840" s="79" t="str">
        <f>IF(EA_Tabelle!$L840="","",(INDEX(BT[Ressort],MATCH(EA_Tabelle!$L840,BT[Bedarfsträger],0))))</f>
        <v/>
      </c>
      <c r="H840" s="80" t="str">
        <f>IF(EA_Tabelle!$L840="","",(INDEX(BT[BT_ID],MATCH(EA_Tabelle!$L840,BT[Bedarfsträger],0))))</f>
        <v/>
      </c>
      <c r="I840" s="82">
        <f t="shared" si="197"/>
        <v>0</v>
      </c>
      <c r="J840" s="82">
        <f t="shared" si="198"/>
        <v>0</v>
      </c>
      <c r="K840" s="83">
        <f t="shared" si="199"/>
        <v>0</v>
      </c>
      <c r="L840" s="44"/>
      <c r="M840" s="46"/>
      <c r="N840" s="208"/>
      <c r="O840" s="44"/>
      <c r="P840" s="43"/>
      <c r="Q840" s="206"/>
      <c r="R840" s="44"/>
      <c r="S840" s="90"/>
      <c r="T840" s="46"/>
      <c r="U840" s="210"/>
      <c r="V840" s="43"/>
      <c r="W840" s="186">
        <f>IFERROR(U840*INDEX(Preisstufen[Netto],MATCH(EA_Tabelle!T840,Preisstufen[Preisstufe],0)),0)</f>
        <v>0</v>
      </c>
      <c r="X840" s="186">
        <f t="shared" si="210"/>
        <v>0</v>
      </c>
      <c r="Y840" s="47"/>
      <c r="Z840" s="211"/>
      <c r="AA840" s="212"/>
      <c r="AB840" s="193">
        <f t="shared" si="200"/>
        <v>0</v>
      </c>
      <c r="AC840" s="211">
        <f t="shared" si="201"/>
        <v>0</v>
      </c>
      <c r="AD840" s="88">
        <v>0.19</v>
      </c>
      <c r="AE840" s="195">
        <f t="shared" si="204"/>
        <v>0</v>
      </c>
      <c r="AF840" s="211">
        <f t="shared" si="205"/>
        <v>0</v>
      </c>
      <c r="AG840" s="50"/>
      <c r="AH840" s="43"/>
      <c r="AI840" s="46"/>
      <c r="AJ840" s="43"/>
      <c r="AK840" s="43"/>
      <c r="AL840" s="46"/>
      <c r="AM840" s="47"/>
      <c r="AN840" s="76">
        <f t="shared" si="202"/>
        <v>0</v>
      </c>
      <c r="AO840" s="76">
        <f t="shared" si="206"/>
        <v>0</v>
      </c>
      <c r="AP840" s="214"/>
      <c r="AQ840" s="76">
        <f t="shared" si="203"/>
        <v>0</v>
      </c>
      <c r="AR840" s="91">
        <f t="shared" si="207"/>
        <v>0</v>
      </c>
      <c r="AS840" s="184">
        <f>IF(EA_Tabelle!$AI840="Ja",EA_Tabelle!$AM840,IF(EA_Tabelle!$Y840&lt;&gt;"",EA_Tabelle!$Y840,EA_Tabelle!$U840))</f>
        <v>0</v>
      </c>
      <c r="AT840" s="76">
        <f>IF(EA_Tabelle!$AI840="Ja",EA_Tabelle!$AN840,IF(EA_Tabelle!$AC840&lt;&gt;0,EA_Tabelle!$AC840,EA_Tabelle!$W840))</f>
        <v>0</v>
      </c>
      <c r="AU840" s="91">
        <f>IF(EA_Tabelle!$AI840="Ja",EA_Tabelle!$AO840,IF(EA_Tabelle!$AF840&lt;&gt;0,EA_Tabelle!$AF840,EA_Tabelle!$X840))</f>
        <v>0</v>
      </c>
    </row>
    <row r="841" spans="1:47" ht="25" customHeight="1" x14ac:dyDescent="0.3">
      <c r="A841" s="89" t="str">
        <f t="shared" si="208"/>
        <v>0_821</v>
      </c>
      <c r="B841" s="78">
        <f t="shared" si="195"/>
        <v>0</v>
      </c>
      <c r="C841" s="78">
        <f>IF(EA_Tabelle!$B516="","",COUNTIF($B$20:B840,EA_Tabelle!$B516)+1)</f>
        <v>821</v>
      </c>
      <c r="D841" s="77">
        <f t="shared" si="209"/>
        <v>0</v>
      </c>
      <c r="E841" s="77" t="e">
        <f>INDEX(Lieferanten[L_ID],MATCH(EA_Tabelle!$M841,Lieferanten[Lieferantenbezeichnung],0))</f>
        <v>#N/A</v>
      </c>
      <c r="F841" s="79">
        <f t="shared" si="196"/>
        <v>0</v>
      </c>
      <c r="G841" s="79" t="str">
        <f>IF(EA_Tabelle!$L841="","",(INDEX(BT[Ressort],MATCH(EA_Tabelle!$L841,BT[Bedarfsträger],0))))</f>
        <v/>
      </c>
      <c r="H841" s="80" t="str">
        <f>IF(EA_Tabelle!$L841="","",(INDEX(BT[BT_ID],MATCH(EA_Tabelle!$L841,BT[Bedarfsträger],0))))</f>
        <v/>
      </c>
      <c r="I841" s="82">
        <f t="shared" si="197"/>
        <v>0</v>
      </c>
      <c r="J841" s="82">
        <f t="shared" si="198"/>
        <v>0</v>
      </c>
      <c r="K841" s="83">
        <f t="shared" si="199"/>
        <v>0</v>
      </c>
      <c r="L841" s="44"/>
      <c r="M841" s="46"/>
      <c r="N841" s="208"/>
      <c r="O841" s="44"/>
      <c r="P841" s="43"/>
      <c r="Q841" s="206"/>
      <c r="R841" s="44"/>
      <c r="S841" s="90"/>
      <c r="T841" s="46"/>
      <c r="U841" s="210"/>
      <c r="V841" s="43"/>
      <c r="W841" s="186">
        <f>IFERROR(U841*INDEX(Preisstufen[Netto],MATCH(EA_Tabelle!T841,Preisstufen[Preisstufe],0)),0)</f>
        <v>0</v>
      </c>
      <c r="X841" s="186">
        <f t="shared" si="210"/>
        <v>0</v>
      </c>
      <c r="Y841" s="47"/>
      <c r="Z841" s="211"/>
      <c r="AA841" s="212"/>
      <c r="AB841" s="193">
        <f t="shared" si="200"/>
        <v>0</v>
      </c>
      <c r="AC841" s="211">
        <f t="shared" si="201"/>
        <v>0</v>
      </c>
      <c r="AD841" s="88">
        <v>0.19</v>
      </c>
      <c r="AE841" s="195">
        <f t="shared" si="204"/>
        <v>0</v>
      </c>
      <c r="AF841" s="211">
        <f t="shared" si="205"/>
        <v>0</v>
      </c>
      <c r="AG841" s="50"/>
      <c r="AH841" s="43"/>
      <c r="AI841" s="46"/>
      <c r="AJ841" s="43"/>
      <c r="AK841" s="43"/>
      <c r="AL841" s="46"/>
      <c r="AM841" s="47"/>
      <c r="AN841" s="76">
        <f t="shared" si="202"/>
        <v>0</v>
      </c>
      <c r="AO841" s="76">
        <f t="shared" si="206"/>
        <v>0</v>
      </c>
      <c r="AP841" s="214"/>
      <c r="AQ841" s="76">
        <f t="shared" si="203"/>
        <v>0</v>
      </c>
      <c r="AR841" s="91">
        <f t="shared" si="207"/>
        <v>0</v>
      </c>
      <c r="AS841" s="184">
        <f>IF(EA_Tabelle!$AI841="Ja",EA_Tabelle!$AM841,IF(EA_Tabelle!$Y841&lt;&gt;"",EA_Tabelle!$Y841,EA_Tabelle!$U841))</f>
        <v>0</v>
      </c>
      <c r="AT841" s="76">
        <f>IF(EA_Tabelle!$AI841="Ja",EA_Tabelle!$AN841,IF(EA_Tabelle!$AC841&lt;&gt;0,EA_Tabelle!$AC841,EA_Tabelle!$W841))</f>
        <v>0</v>
      </c>
      <c r="AU841" s="91">
        <f>IF(EA_Tabelle!$AI841="Ja",EA_Tabelle!$AO841,IF(EA_Tabelle!$AF841&lt;&gt;0,EA_Tabelle!$AF841,EA_Tabelle!$X841))</f>
        <v>0</v>
      </c>
    </row>
    <row r="842" spans="1:47" ht="25" customHeight="1" x14ac:dyDescent="0.3">
      <c r="A842" s="89" t="str">
        <f t="shared" si="208"/>
        <v>0_822</v>
      </c>
      <c r="B842" s="78">
        <f t="shared" si="195"/>
        <v>0</v>
      </c>
      <c r="C842" s="78">
        <f>IF(EA_Tabelle!$B517="","",COUNTIF($B$20:B841,EA_Tabelle!$B517)+1)</f>
        <v>822</v>
      </c>
      <c r="D842" s="77">
        <f t="shared" si="209"/>
        <v>0</v>
      </c>
      <c r="E842" s="77" t="e">
        <f>INDEX(Lieferanten[L_ID],MATCH(EA_Tabelle!$M842,Lieferanten[Lieferantenbezeichnung],0))</f>
        <v>#N/A</v>
      </c>
      <c r="F842" s="79">
        <f t="shared" si="196"/>
        <v>0</v>
      </c>
      <c r="G842" s="79" t="str">
        <f>IF(EA_Tabelle!$L842="","",(INDEX(BT[Ressort],MATCH(EA_Tabelle!$L842,BT[Bedarfsträger],0))))</f>
        <v/>
      </c>
      <c r="H842" s="80" t="str">
        <f>IF(EA_Tabelle!$L842="","",(INDEX(BT[BT_ID],MATCH(EA_Tabelle!$L842,BT[Bedarfsträger],0))))</f>
        <v/>
      </c>
      <c r="I842" s="82">
        <f t="shared" si="197"/>
        <v>0</v>
      </c>
      <c r="J842" s="82">
        <f t="shared" si="198"/>
        <v>0</v>
      </c>
      <c r="K842" s="83">
        <f t="shared" si="199"/>
        <v>0</v>
      </c>
      <c r="L842" s="44"/>
      <c r="M842" s="46"/>
      <c r="N842" s="208"/>
      <c r="O842" s="44"/>
      <c r="P842" s="43"/>
      <c r="Q842" s="206"/>
      <c r="R842" s="44"/>
      <c r="S842" s="90"/>
      <c r="T842" s="46"/>
      <c r="U842" s="210"/>
      <c r="V842" s="43"/>
      <c r="W842" s="186">
        <f>IFERROR(U842*INDEX(Preisstufen[Netto],MATCH(EA_Tabelle!T842,Preisstufen[Preisstufe],0)),0)</f>
        <v>0</v>
      </c>
      <c r="X842" s="186">
        <f t="shared" si="210"/>
        <v>0</v>
      </c>
      <c r="Y842" s="47"/>
      <c r="Z842" s="211"/>
      <c r="AA842" s="212"/>
      <c r="AB842" s="193">
        <f t="shared" si="200"/>
        <v>0</v>
      </c>
      <c r="AC842" s="211">
        <f t="shared" si="201"/>
        <v>0</v>
      </c>
      <c r="AD842" s="88">
        <v>0.19</v>
      </c>
      <c r="AE842" s="195">
        <f t="shared" si="204"/>
        <v>0</v>
      </c>
      <c r="AF842" s="211">
        <f t="shared" si="205"/>
        <v>0</v>
      </c>
      <c r="AG842" s="50"/>
      <c r="AH842" s="43"/>
      <c r="AI842" s="46"/>
      <c r="AJ842" s="43"/>
      <c r="AK842" s="43"/>
      <c r="AL842" s="46"/>
      <c r="AM842" s="47"/>
      <c r="AN842" s="76">
        <f t="shared" si="202"/>
        <v>0</v>
      </c>
      <c r="AO842" s="76">
        <f t="shared" si="206"/>
        <v>0</v>
      </c>
      <c r="AP842" s="214"/>
      <c r="AQ842" s="76">
        <f t="shared" si="203"/>
        <v>0</v>
      </c>
      <c r="AR842" s="91">
        <f t="shared" si="207"/>
        <v>0</v>
      </c>
      <c r="AS842" s="184">
        <f>IF(EA_Tabelle!$AI842="Ja",EA_Tabelle!$AM842,IF(EA_Tabelle!$Y842&lt;&gt;"",EA_Tabelle!$Y842,EA_Tabelle!$U842))</f>
        <v>0</v>
      </c>
      <c r="AT842" s="76">
        <f>IF(EA_Tabelle!$AI842="Ja",EA_Tabelle!$AN842,IF(EA_Tabelle!$AC842&lt;&gt;0,EA_Tabelle!$AC842,EA_Tabelle!$W842))</f>
        <v>0</v>
      </c>
      <c r="AU842" s="91">
        <f>IF(EA_Tabelle!$AI842="Ja",EA_Tabelle!$AO842,IF(EA_Tabelle!$AF842&lt;&gt;0,EA_Tabelle!$AF842,EA_Tabelle!$X842))</f>
        <v>0</v>
      </c>
    </row>
    <row r="843" spans="1:47" ht="25" customHeight="1" x14ac:dyDescent="0.3">
      <c r="A843" s="89" t="str">
        <f t="shared" si="208"/>
        <v>0_823</v>
      </c>
      <c r="B843" s="78">
        <f t="shared" si="195"/>
        <v>0</v>
      </c>
      <c r="C843" s="78">
        <f>IF(EA_Tabelle!$B518="","",COUNTIF($B$20:B842,EA_Tabelle!$B518)+1)</f>
        <v>823</v>
      </c>
      <c r="D843" s="77">
        <f t="shared" si="209"/>
        <v>0</v>
      </c>
      <c r="E843" s="77" t="e">
        <f>INDEX(Lieferanten[L_ID],MATCH(EA_Tabelle!$M843,Lieferanten[Lieferantenbezeichnung],0))</f>
        <v>#N/A</v>
      </c>
      <c r="F843" s="79">
        <f t="shared" si="196"/>
        <v>0</v>
      </c>
      <c r="G843" s="79" t="str">
        <f>IF(EA_Tabelle!$L843="","",(INDEX(BT[Ressort],MATCH(EA_Tabelle!$L843,BT[Bedarfsträger],0))))</f>
        <v/>
      </c>
      <c r="H843" s="80" t="str">
        <f>IF(EA_Tabelle!$L843="","",(INDEX(BT[BT_ID],MATCH(EA_Tabelle!$L843,BT[Bedarfsträger],0))))</f>
        <v/>
      </c>
      <c r="I843" s="82">
        <f t="shared" si="197"/>
        <v>0</v>
      </c>
      <c r="J843" s="82">
        <f t="shared" si="198"/>
        <v>0</v>
      </c>
      <c r="K843" s="83">
        <f t="shared" si="199"/>
        <v>0</v>
      </c>
      <c r="L843" s="44"/>
      <c r="M843" s="46"/>
      <c r="N843" s="208"/>
      <c r="O843" s="44"/>
      <c r="P843" s="43"/>
      <c r="Q843" s="206"/>
      <c r="R843" s="44"/>
      <c r="S843" s="90"/>
      <c r="T843" s="46"/>
      <c r="U843" s="210"/>
      <c r="V843" s="43"/>
      <c r="W843" s="186">
        <f>IFERROR(U843*INDEX(Preisstufen[Netto],MATCH(EA_Tabelle!T843,Preisstufen[Preisstufe],0)),0)</f>
        <v>0</v>
      </c>
      <c r="X843" s="186">
        <f t="shared" si="210"/>
        <v>0</v>
      </c>
      <c r="Y843" s="47"/>
      <c r="Z843" s="211"/>
      <c r="AA843" s="212"/>
      <c r="AB843" s="193">
        <f t="shared" si="200"/>
        <v>0</v>
      </c>
      <c r="AC843" s="211">
        <f t="shared" si="201"/>
        <v>0</v>
      </c>
      <c r="AD843" s="88">
        <v>0.19</v>
      </c>
      <c r="AE843" s="195">
        <f t="shared" si="204"/>
        <v>0</v>
      </c>
      <c r="AF843" s="211">
        <f t="shared" si="205"/>
        <v>0</v>
      </c>
      <c r="AG843" s="50"/>
      <c r="AH843" s="43"/>
      <c r="AI843" s="46"/>
      <c r="AJ843" s="43"/>
      <c r="AK843" s="43"/>
      <c r="AL843" s="46"/>
      <c r="AM843" s="47"/>
      <c r="AN843" s="76">
        <f t="shared" si="202"/>
        <v>0</v>
      </c>
      <c r="AO843" s="76">
        <f t="shared" si="206"/>
        <v>0</v>
      </c>
      <c r="AP843" s="214"/>
      <c r="AQ843" s="76">
        <f t="shared" si="203"/>
        <v>0</v>
      </c>
      <c r="AR843" s="91">
        <f t="shared" si="207"/>
        <v>0</v>
      </c>
      <c r="AS843" s="184">
        <f>IF(EA_Tabelle!$AI843="Ja",EA_Tabelle!$AM843,IF(EA_Tabelle!$Y843&lt;&gt;"",EA_Tabelle!$Y843,EA_Tabelle!$U843))</f>
        <v>0</v>
      </c>
      <c r="AT843" s="76">
        <f>IF(EA_Tabelle!$AI843="Ja",EA_Tabelle!$AN843,IF(EA_Tabelle!$AC843&lt;&gt;0,EA_Tabelle!$AC843,EA_Tabelle!$W843))</f>
        <v>0</v>
      </c>
      <c r="AU843" s="91">
        <f>IF(EA_Tabelle!$AI843="Ja",EA_Tabelle!$AO843,IF(EA_Tabelle!$AF843&lt;&gt;0,EA_Tabelle!$AF843,EA_Tabelle!$X843))</f>
        <v>0</v>
      </c>
    </row>
    <row r="844" spans="1:47" ht="25" customHeight="1" x14ac:dyDescent="0.3">
      <c r="A844" s="89" t="str">
        <f t="shared" si="208"/>
        <v>0_824</v>
      </c>
      <c r="B844" s="78">
        <f t="shared" si="195"/>
        <v>0</v>
      </c>
      <c r="C844" s="78">
        <f>IF(EA_Tabelle!$B519="","",COUNTIF($B$20:B843,EA_Tabelle!$B519)+1)</f>
        <v>824</v>
      </c>
      <c r="D844" s="77">
        <f t="shared" si="209"/>
        <v>0</v>
      </c>
      <c r="E844" s="77" t="e">
        <f>INDEX(Lieferanten[L_ID],MATCH(EA_Tabelle!$M844,Lieferanten[Lieferantenbezeichnung],0))</f>
        <v>#N/A</v>
      </c>
      <c r="F844" s="79">
        <f t="shared" si="196"/>
        <v>0</v>
      </c>
      <c r="G844" s="79" t="str">
        <f>IF(EA_Tabelle!$L844="","",(INDEX(BT[Ressort],MATCH(EA_Tabelle!$L844,BT[Bedarfsträger],0))))</f>
        <v/>
      </c>
      <c r="H844" s="80" t="str">
        <f>IF(EA_Tabelle!$L844="","",(INDEX(BT[BT_ID],MATCH(EA_Tabelle!$L844,BT[Bedarfsträger],0))))</f>
        <v/>
      </c>
      <c r="I844" s="82">
        <f t="shared" si="197"/>
        <v>0</v>
      </c>
      <c r="J844" s="82">
        <f t="shared" si="198"/>
        <v>0</v>
      </c>
      <c r="K844" s="83">
        <f t="shared" si="199"/>
        <v>0</v>
      </c>
      <c r="L844" s="44"/>
      <c r="M844" s="46"/>
      <c r="N844" s="208"/>
      <c r="O844" s="44"/>
      <c r="P844" s="43"/>
      <c r="Q844" s="206"/>
      <c r="R844" s="44"/>
      <c r="S844" s="90"/>
      <c r="T844" s="46"/>
      <c r="U844" s="210"/>
      <c r="V844" s="43"/>
      <c r="W844" s="186">
        <f>IFERROR(U844*INDEX(Preisstufen[Netto],MATCH(EA_Tabelle!T844,Preisstufen[Preisstufe],0)),0)</f>
        <v>0</v>
      </c>
      <c r="X844" s="186">
        <f t="shared" si="210"/>
        <v>0</v>
      </c>
      <c r="Y844" s="47"/>
      <c r="Z844" s="211"/>
      <c r="AA844" s="212"/>
      <c r="AB844" s="193">
        <f t="shared" si="200"/>
        <v>0</v>
      </c>
      <c r="AC844" s="211">
        <f t="shared" si="201"/>
        <v>0</v>
      </c>
      <c r="AD844" s="88">
        <v>0.19</v>
      </c>
      <c r="AE844" s="195">
        <f t="shared" si="204"/>
        <v>0</v>
      </c>
      <c r="AF844" s="211">
        <f t="shared" si="205"/>
        <v>0</v>
      </c>
      <c r="AG844" s="50"/>
      <c r="AH844" s="43"/>
      <c r="AI844" s="46"/>
      <c r="AJ844" s="43"/>
      <c r="AK844" s="43"/>
      <c r="AL844" s="46"/>
      <c r="AM844" s="47"/>
      <c r="AN844" s="76">
        <f t="shared" si="202"/>
        <v>0</v>
      </c>
      <c r="AO844" s="76">
        <f t="shared" si="206"/>
        <v>0</v>
      </c>
      <c r="AP844" s="214"/>
      <c r="AQ844" s="76">
        <f t="shared" si="203"/>
        <v>0</v>
      </c>
      <c r="AR844" s="91">
        <f t="shared" si="207"/>
        <v>0</v>
      </c>
      <c r="AS844" s="184">
        <f>IF(EA_Tabelle!$AI844="Ja",EA_Tabelle!$AM844,IF(EA_Tabelle!$Y844&lt;&gt;"",EA_Tabelle!$Y844,EA_Tabelle!$U844))</f>
        <v>0</v>
      </c>
      <c r="AT844" s="76">
        <f>IF(EA_Tabelle!$AI844="Ja",EA_Tabelle!$AN844,IF(EA_Tabelle!$AC844&lt;&gt;0,EA_Tabelle!$AC844,EA_Tabelle!$W844))</f>
        <v>0</v>
      </c>
      <c r="AU844" s="91">
        <f>IF(EA_Tabelle!$AI844="Ja",EA_Tabelle!$AO844,IF(EA_Tabelle!$AF844&lt;&gt;0,EA_Tabelle!$AF844,EA_Tabelle!$X844))</f>
        <v>0</v>
      </c>
    </row>
    <row r="845" spans="1:47" ht="25" customHeight="1" x14ac:dyDescent="0.3">
      <c r="A845" s="89" t="str">
        <f t="shared" si="208"/>
        <v>0_825</v>
      </c>
      <c r="B845" s="78">
        <f t="shared" si="195"/>
        <v>0</v>
      </c>
      <c r="C845" s="78">
        <f>IF(EA_Tabelle!$B520="","",COUNTIF($B$20:B844,EA_Tabelle!$B520)+1)</f>
        <v>825</v>
      </c>
      <c r="D845" s="77">
        <f t="shared" si="209"/>
        <v>0</v>
      </c>
      <c r="E845" s="77" t="e">
        <f>INDEX(Lieferanten[L_ID],MATCH(EA_Tabelle!$M845,Lieferanten[Lieferantenbezeichnung],0))</f>
        <v>#N/A</v>
      </c>
      <c r="F845" s="79">
        <f t="shared" si="196"/>
        <v>0</v>
      </c>
      <c r="G845" s="79" t="str">
        <f>IF(EA_Tabelle!$L845="","",(INDEX(BT[Ressort],MATCH(EA_Tabelle!$L845,BT[Bedarfsträger],0))))</f>
        <v/>
      </c>
      <c r="H845" s="80" t="str">
        <f>IF(EA_Tabelle!$L845="","",(INDEX(BT[BT_ID],MATCH(EA_Tabelle!$L845,BT[Bedarfsträger],0))))</f>
        <v/>
      </c>
      <c r="I845" s="82">
        <f t="shared" si="197"/>
        <v>0</v>
      </c>
      <c r="J845" s="82">
        <f t="shared" si="198"/>
        <v>0</v>
      </c>
      <c r="K845" s="83">
        <f t="shared" si="199"/>
        <v>0</v>
      </c>
      <c r="L845" s="44"/>
      <c r="M845" s="46"/>
      <c r="N845" s="208"/>
      <c r="O845" s="44"/>
      <c r="P845" s="43"/>
      <c r="Q845" s="206"/>
      <c r="R845" s="44"/>
      <c r="S845" s="90"/>
      <c r="T845" s="46"/>
      <c r="U845" s="210"/>
      <c r="V845" s="43"/>
      <c r="W845" s="186">
        <f>IFERROR(U845*INDEX(Preisstufen[Netto],MATCH(EA_Tabelle!T845,Preisstufen[Preisstufe],0)),0)</f>
        <v>0</v>
      </c>
      <c r="X845" s="186">
        <f t="shared" si="210"/>
        <v>0</v>
      </c>
      <c r="Y845" s="47"/>
      <c r="Z845" s="211"/>
      <c r="AA845" s="212"/>
      <c r="AB845" s="193">
        <f t="shared" si="200"/>
        <v>0</v>
      </c>
      <c r="AC845" s="211">
        <f t="shared" si="201"/>
        <v>0</v>
      </c>
      <c r="AD845" s="88">
        <v>0.19</v>
      </c>
      <c r="AE845" s="195">
        <f t="shared" si="204"/>
        <v>0</v>
      </c>
      <c r="AF845" s="211">
        <f t="shared" si="205"/>
        <v>0</v>
      </c>
      <c r="AG845" s="50"/>
      <c r="AH845" s="43"/>
      <c r="AI845" s="46"/>
      <c r="AJ845" s="43"/>
      <c r="AK845" s="43"/>
      <c r="AL845" s="46"/>
      <c r="AM845" s="47"/>
      <c r="AN845" s="76">
        <f t="shared" si="202"/>
        <v>0</v>
      </c>
      <c r="AO845" s="76">
        <f t="shared" si="206"/>
        <v>0</v>
      </c>
      <c r="AP845" s="214"/>
      <c r="AQ845" s="76">
        <f t="shared" si="203"/>
        <v>0</v>
      </c>
      <c r="AR845" s="91">
        <f t="shared" si="207"/>
        <v>0</v>
      </c>
      <c r="AS845" s="184">
        <f>IF(EA_Tabelle!$AI845="Ja",EA_Tabelle!$AM845,IF(EA_Tabelle!$Y845&lt;&gt;"",EA_Tabelle!$Y845,EA_Tabelle!$U845))</f>
        <v>0</v>
      </c>
      <c r="AT845" s="76">
        <f>IF(EA_Tabelle!$AI845="Ja",EA_Tabelle!$AN845,IF(EA_Tabelle!$AC845&lt;&gt;0,EA_Tabelle!$AC845,EA_Tabelle!$W845))</f>
        <v>0</v>
      </c>
      <c r="AU845" s="91">
        <f>IF(EA_Tabelle!$AI845="Ja",EA_Tabelle!$AO845,IF(EA_Tabelle!$AF845&lt;&gt;0,EA_Tabelle!$AF845,EA_Tabelle!$X845))</f>
        <v>0</v>
      </c>
    </row>
    <row r="846" spans="1:47" ht="25" customHeight="1" x14ac:dyDescent="0.3">
      <c r="A846" s="89" t="str">
        <f t="shared" si="208"/>
        <v>0_826</v>
      </c>
      <c r="B846" s="78">
        <f t="shared" si="195"/>
        <v>0</v>
      </c>
      <c r="C846" s="78">
        <f>IF(EA_Tabelle!$B521="","",COUNTIF($B$20:B845,EA_Tabelle!$B521)+1)</f>
        <v>826</v>
      </c>
      <c r="D846" s="77">
        <f t="shared" si="209"/>
        <v>0</v>
      </c>
      <c r="E846" s="77" t="e">
        <f>INDEX(Lieferanten[L_ID],MATCH(EA_Tabelle!$M846,Lieferanten[Lieferantenbezeichnung],0))</f>
        <v>#N/A</v>
      </c>
      <c r="F846" s="79">
        <f t="shared" si="196"/>
        <v>0</v>
      </c>
      <c r="G846" s="79" t="str">
        <f>IF(EA_Tabelle!$L846="","",(INDEX(BT[Ressort],MATCH(EA_Tabelle!$L846,BT[Bedarfsträger],0))))</f>
        <v/>
      </c>
      <c r="H846" s="80" t="str">
        <f>IF(EA_Tabelle!$L846="","",(INDEX(BT[BT_ID],MATCH(EA_Tabelle!$L846,BT[Bedarfsträger],0))))</f>
        <v/>
      </c>
      <c r="I846" s="82">
        <f t="shared" si="197"/>
        <v>0</v>
      </c>
      <c r="J846" s="82">
        <f t="shared" si="198"/>
        <v>0</v>
      </c>
      <c r="K846" s="83">
        <f t="shared" si="199"/>
        <v>0</v>
      </c>
      <c r="L846" s="44"/>
      <c r="M846" s="46"/>
      <c r="N846" s="208"/>
      <c r="O846" s="44"/>
      <c r="P846" s="43"/>
      <c r="Q846" s="206"/>
      <c r="R846" s="44"/>
      <c r="S846" s="90"/>
      <c r="T846" s="46"/>
      <c r="U846" s="210"/>
      <c r="V846" s="43"/>
      <c r="W846" s="186">
        <f>IFERROR(U846*INDEX(Preisstufen[Netto],MATCH(EA_Tabelle!T846,Preisstufen[Preisstufe],0)),0)</f>
        <v>0</v>
      </c>
      <c r="X846" s="186">
        <f t="shared" si="210"/>
        <v>0</v>
      </c>
      <c r="Y846" s="47"/>
      <c r="Z846" s="211"/>
      <c r="AA846" s="212"/>
      <c r="AB846" s="193">
        <f t="shared" si="200"/>
        <v>0</v>
      </c>
      <c r="AC846" s="211">
        <f t="shared" si="201"/>
        <v>0</v>
      </c>
      <c r="AD846" s="88">
        <v>0.19</v>
      </c>
      <c r="AE846" s="195">
        <f t="shared" si="204"/>
        <v>0</v>
      </c>
      <c r="AF846" s="211">
        <f t="shared" si="205"/>
        <v>0</v>
      </c>
      <c r="AG846" s="50"/>
      <c r="AH846" s="43"/>
      <c r="AI846" s="46"/>
      <c r="AJ846" s="43"/>
      <c r="AK846" s="43"/>
      <c r="AL846" s="46"/>
      <c r="AM846" s="47"/>
      <c r="AN846" s="76">
        <f t="shared" si="202"/>
        <v>0</v>
      </c>
      <c r="AO846" s="76">
        <f t="shared" si="206"/>
        <v>0</v>
      </c>
      <c r="AP846" s="214"/>
      <c r="AQ846" s="76">
        <f t="shared" si="203"/>
        <v>0</v>
      </c>
      <c r="AR846" s="91">
        <f t="shared" si="207"/>
        <v>0</v>
      </c>
      <c r="AS846" s="184">
        <f>IF(EA_Tabelle!$AI846="Ja",EA_Tabelle!$AM846,IF(EA_Tabelle!$Y846&lt;&gt;"",EA_Tabelle!$Y846,EA_Tabelle!$U846))</f>
        <v>0</v>
      </c>
      <c r="AT846" s="76">
        <f>IF(EA_Tabelle!$AI846="Ja",EA_Tabelle!$AN846,IF(EA_Tabelle!$AC846&lt;&gt;0,EA_Tabelle!$AC846,EA_Tabelle!$W846))</f>
        <v>0</v>
      </c>
      <c r="AU846" s="91">
        <f>IF(EA_Tabelle!$AI846="Ja",EA_Tabelle!$AO846,IF(EA_Tabelle!$AF846&lt;&gt;0,EA_Tabelle!$AF846,EA_Tabelle!$X846))</f>
        <v>0</v>
      </c>
    </row>
    <row r="847" spans="1:47" ht="25" customHeight="1" x14ac:dyDescent="0.3">
      <c r="A847" s="89" t="str">
        <f t="shared" si="208"/>
        <v>0_827</v>
      </c>
      <c r="B847" s="78">
        <f t="shared" si="195"/>
        <v>0</v>
      </c>
      <c r="C847" s="78">
        <f>IF(EA_Tabelle!$B522="","",COUNTIF($B$20:B846,EA_Tabelle!$B522)+1)</f>
        <v>827</v>
      </c>
      <c r="D847" s="77">
        <f t="shared" si="209"/>
        <v>0</v>
      </c>
      <c r="E847" s="77" t="e">
        <f>INDEX(Lieferanten[L_ID],MATCH(EA_Tabelle!$M847,Lieferanten[Lieferantenbezeichnung],0))</f>
        <v>#N/A</v>
      </c>
      <c r="F847" s="79">
        <f t="shared" si="196"/>
        <v>0</v>
      </c>
      <c r="G847" s="79" t="str">
        <f>IF(EA_Tabelle!$L847="","",(INDEX(BT[Ressort],MATCH(EA_Tabelle!$L847,BT[Bedarfsträger],0))))</f>
        <v/>
      </c>
      <c r="H847" s="80" t="str">
        <f>IF(EA_Tabelle!$L847="","",(INDEX(BT[BT_ID],MATCH(EA_Tabelle!$L847,BT[Bedarfsträger],0))))</f>
        <v/>
      </c>
      <c r="I847" s="82">
        <f t="shared" si="197"/>
        <v>0</v>
      </c>
      <c r="J847" s="82">
        <f t="shared" si="198"/>
        <v>0</v>
      </c>
      <c r="K847" s="83">
        <f t="shared" si="199"/>
        <v>0</v>
      </c>
      <c r="L847" s="44"/>
      <c r="M847" s="46"/>
      <c r="N847" s="208"/>
      <c r="O847" s="44"/>
      <c r="P847" s="43"/>
      <c r="Q847" s="206"/>
      <c r="R847" s="44"/>
      <c r="S847" s="90"/>
      <c r="T847" s="46"/>
      <c r="U847" s="210"/>
      <c r="V847" s="43"/>
      <c r="W847" s="186">
        <f>IFERROR(U847*INDEX(Preisstufen[Netto],MATCH(EA_Tabelle!T847,Preisstufen[Preisstufe],0)),0)</f>
        <v>0</v>
      </c>
      <c r="X847" s="186">
        <f t="shared" si="210"/>
        <v>0</v>
      </c>
      <c r="Y847" s="47"/>
      <c r="Z847" s="211"/>
      <c r="AA847" s="212"/>
      <c r="AB847" s="193">
        <f t="shared" si="200"/>
        <v>0</v>
      </c>
      <c r="AC847" s="211">
        <f t="shared" si="201"/>
        <v>0</v>
      </c>
      <c r="AD847" s="88">
        <v>0.19</v>
      </c>
      <c r="AE847" s="195">
        <f t="shared" si="204"/>
        <v>0</v>
      </c>
      <c r="AF847" s="211">
        <f t="shared" si="205"/>
        <v>0</v>
      </c>
      <c r="AG847" s="50"/>
      <c r="AH847" s="43"/>
      <c r="AI847" s="46"/>
      <c r="AJ847" s="43"/>
      <c r="AK847" s="43"/>
      <c r="AL847" s="46"/>
      <c r="AM847" s="47"/>
      <c r="AN847" s="76">
        <f t="shared" si="202"/>
        <v>0</v>
      </c>
      <c r="AO847" s="76">
        <f t="shared" si="206"/>
        <v>0</v>
      </c>
      <c r="AP847" s="214"/>
      <c r="AQ847" s="76">
        <f t="shared" si="203"/>
        <v>0</v>
      </c>
      <c r="AR847" s="91">
        <f t="shared" si="207"/>
        <v>0</v>
      </c>
      <c r="AS847" s="184">
        <f>IF(EA_Tabelle!$AI847="Ja",EA_Tabelle!$AM847,IF(EA_Tabelle!$Y847&lt;&gt;"",EA_Tabelle!$Y847,EA_Tabelle!$U847))</f>
        <v>0</v>
      </c>
      <c r="AT847" s="76">
        <f>IF(EA_Tabelle!$AI847="Ja",EA_Tabelle!$AN847,IF(EA_Tabelle!$AC847&lt;&gt;0,EA_Tabelle!$AC847,EA_Tabelle!$W847))</f>
        <v>0</v>
      </c>
      <c r="AU847" s="91">
        <f>IF(EA_Tabelle!$AI847="Ja",EA_Tabelle!$AO847,IF(EA_Tabelle!$AF847&lt;&gt;0,EA_Tabelle!$AF847,EA_Tabelle!$X847))</f>
        <v>0</v>
      </c>
    </row>
    <row r="848" spans="1:47" ht="25" customHeight="1" x14ac:dyDescent="0.3">
      <c r="A848" s="89" t="str">
        <f t="shared" si="208"/>
        <v>0_828</v>
      </c>
      <c r="B848" s="78">
        <f t="shared" si="195"/>
        <v>0</v>
      </c>
      <c r="C848" s="78">
        <f>IF(EA_Tabelle!$B523="","",COUNTIF($B$20:B847,EA_Tabelle!$B523)+1)</f>
        <v>828</v>
      </c>
      <c r="D848" s="77">
        <f t="shared" si="209"/>
        <v>0</v>
      </c>
      <c r="E848" s="77" t="e">
        <f>INDEX(Lieferanten[L_ID],MATCH(EA_Tabelle!$M848,Lieferanten[Lieferantenbezeichnung],0))</f>
        <v>#N/A</v>
      </c>
      <c r="F848" s="79">
        <f t="shared" si="196"/>
        <v>0</v>
      </c>
      <c r="G848" s="79" t="str">
        <f>IF(EA_Tabelle!$L848="","",(INDEX(BT[Ressort],MATCH(EA_Tabelle!$L848,BT[Bedarfsträger],0))))</f>
        <v/>
      </c>
      <c r="H848" s="80" t="str">
        <f>IF(EA_Tabelle!$L848="","",(INDEX(BT[BT_ID],MATCH(EA_Tabelle!$L848,BT[Bedarfsträger],0))))</f>
        <v/>
      </c>
      <c r="I848" s="82">
        <f t="shared" si="197"/>
        <v>0</v>
      </c>
      <c r="J848" s="82">
        <f t="shared" si="198"/>
        <v>0</v>
      </c>
      <c r="K848" s="83">
        <f t="shared" si="199"/>
        <v>0</v>
      </c>
      <c r="L848" s="44"/>
      <c r="M848" s="46"/>
      <c r="N848" s="208"/>
      <c r="O848" s="44"/>
      <c r="P848" s="43"/>
      <c r="Q848" s="206"/>
      <c r="R848" s="44"/>
      <c r="S848" s="90"/>
      <c r="T848" s="46"/>
      <c r="U848" s="210"/>
      <c r="V848" s="43"/>
      <c r="W848" s="186">
        <f>IFERROR(U848*INDEX(Preisstufen[Netto],MATCH(EA_Tabelle!T848,Preisstufen[Preisstufe],0)),0)</f>
        <v>0</v>
      </c>
      <c r="X848" s="186">
        <f t="shared" si="210"/>
        <v>0</v>
      </c>
      <c r="Y848" s="47"/>
      <c r="Z848" s="211"/>
      <c r="AA848" s="212"/>
      <c r="AB848" s="193">
        <f t="shared" si="200"/>
        <v>0</v>
      </c>
      <c r="AC848" s="211">
        <f t="shared" si="201"/>
        <v>0</v>
      </c>
      <c r="AD848" s="88">
        <v>0.19</v>
      </c>
      <c r="AE848" s="195">
        <f t="shared" si="204"/>
        <v>0</v>
      </c>
      <c r="AF848" s="211">
        <f t="shared" si="205"/>
        <v>0</v>
      </c>
      <c r="AG848" s="50"/>
      <c r="AH848" s="43"/>
      <c r="AI848" s="46"/>
      <c r="AJ848" s="43"/>
      <c r="AK848" s="43"/>
      <c r="AL848" s="46"/>
      <c r="AM848" s="47"/>
      <c r="AN848" s="76">
        <f t="shared" si="202"/>
        <v>0</v>
      </c>
      <c r="AO848" s="76">
        <f t="shared" si="206"/>
        <v>0</v>
      </c>
      <c r="AP848" s="214"/>
      <c r="AQ848" s="76">
        <f t="shared" si="203"/>
        <v>0</v>
      </c>
      <c r="AR848" s="91">
        <f t="shared" si="207"/>
        <v>0</v>
      </c>
      <c r="AS848" s="184">
        <f>IF(EA_Tabelle!$AI848="Ja",EA_Tabelle!$AM848,IF(EA_Tabelle!$Y848&lt;&gt;"",EA_Tabelle!$Y848,EA_Tabelle!$U848))</f>
        <v>0</v>
      </c>
      <c r="AT848" s="76">
        <f>IF(EA_Tabelle!$AI848="Ja",EA_Tabelle!$AN848,IF(EA_Tabelle!$AC848&lt;&gt;0,EA_Tabelle!$AC848,EA_Tabelle!$W848))</f>
        <v>0</v>
      </c>
      <c r="AU848" s="91">
        <f>IF(EA_Tabelle!$AI848="Ja",EA_Tabelle!$AO848,IF(EA_Tabelle!$AF848&lt;&gt;0,EA_Tabelle!$AF848,EA_Tabelle!$X848))</f>
        <v>0</v>
      </c>
    </row>
    <row r="849" spans="1:47" ht="25" customHeight="1" x14ac:dyDescent="0.3">
      <c r="A849" s="89" t="str">
        <f t="shared" si="208"/>
        <v>0_829</v>
      </c>
      <c r="B849" s="78">
        <f t="shared" si="195"/>
        <v>0</v>
      </c>
      <c r="C849" s="78">
        <f>IF(EA_Tabelle!$B524="","",COUNTIF($B$20:B848,EA_Tabelle!$B524)+1)</f>
        <v>829</v>
      </c>
      <c r="D849" s="77">
        <f t="shared" si="209"/>
        <v>0</v>
      </c>
      <c r="E849" s="77" t="e">
        <f>INDEX(Lieferanten[L_ID],MATCH(EA_Tabelle!$M849,Lieferanten[Lieferantenbezeichnung],0))</f>
        <v>#N/A</v>
      </c>
      <c r="F849" s="79">
        <f t="shared" si="196"/>
        <v>0</v>
      </c>
      <c r="G849" s="79" t="str">
        <f>IF(EA_Tabelle!$L849="","",(INDEX(BT[Ressort],MATCH(EA_Tabelle!$L849,BT[Bedarfsträger],0))))</f>
        <v/>
      </c>
      <c r="H849" s="80" t="str">
        <f>IF(EA_Tabelle!$L849="","",(INDEX(BT[BT_ID],MATCH(EA_Tabelle!$L849,BT[Bedarfsträger],0))))</f>
        <v/>
      </c>
      <c r="I849" s="82">
        <f t="shared" si="197"/>
        <v>0</v>
      </c>
      <c r="J849" s="82">
        <f t="shared" si="198"/>
        <v>0</v>
      </c>
      <c r="K849" s="83">
        <f t="shared" si="199"/>
        <v>0</v>
      </c>
      <c r="L849" s="44"/>
      <c r="M849" s="46"/>
      <c r="N849" s="208"/>
      <c r="O849" s="44"/>
      <c r="P849" s="43"/>
      <c r="Q849" s="206"/>
      <c r="R849" s="44"/>
      <c r="S849" s="90"/>
      <c r="T849" s="46"/>
      <c r="U849" s="210"/>
      <c r="V849" s="43"/>
      <c r="W849" s="186">
        <f>IFERROR(U849*INDEX(Preisstufen[Netto],MATCH(EA_Tabelle!T849,Preisstufen[Preisstufe],0)),0)</f>
        <v>0</v>
      </c>
      <c r="X849" s="186">
        <f t="shared" si="210"/>
        <v>0</v>
      </c>
      <c r="Y849" s="47"/>
      <c r="Z849" s="211"/>
      <c r="AA849" s="212"/>
      <c r="AB849" s="193">
        <f t="shared" si="200"/>
        <v>0</v>
      </c>
      <c r="AC849" s="211">
        <f t="shared" si="201"/>
        <v>0</v>
      </c>
      <c r="AD849" s="88">
        <v>0.19</v>
      </c>
      <c r="AE849" s="195">
        <f t="shared" si="204"/>
        <v>0</v>
      </c>
      <c r="AF849" s="211">
        <f t="shared" si="205"/>
        <v>0</v>
      </c>
      <c r="AG849" s="50"/>
      <c r="AH849" s="43"/>
      <c r="AI849" s="46"/>
      <c r="AJ849" s="43"/>
      <c r="AK849" s="43"/>
      <c r="AL849" s="46"/>
      <c r="AM849" s="47"/>
      <c r="AN849" s="76">
        <f t="shared" si="202"/>
        <v>0</v>
      </c>
      <c r="AO849" s="76">
        <f t="shared" si="206"/>
        <v>0</v>
      </c>
      <c r="AP849" s="214"/>
      <c r="AQ849" s="76">
        <f t="shared" si="203"/>
        <v>0</v>
      </c>
      <c r="AR849" s="91">
        <f t="shared" si="207"/>
        <v>0</v>
      </c>
      <c r="AS849" s="184">
        <f>IF(EA_Tabelle!$AI849="Ja",EA_Tabelle!$AM849,IF(EA_Tabelle!$Y849&lt;&gt;"",EA_Tabelle!$Y849,EA_Tabelle!$U849))</f>
        <v>0</v>
      </c>
      <c r="AT849" s="76">
        <f>IF(EA_Tabelle!$AI849="Ja",EA_Tabelle!$AN849,IF(EA_Tabelle!$AC849&lt;&gt;0,EA_Tabelle!$AC849,EA_Tabelle!$W849))</f>
        <v>0</v>
      </c>
      <c r="AU849" s="91">
        <f>IF(EA_Tabelle!$AI849="Ja",EA_Tabelle!$AO849,IF(EA_Tabelle!$AF849&lt;&gt;0,EA_Tabelle!$AF849,EA_Tabelle!$X849))</f>
        <v>0</v>
      </c>
    </row>
    <row r="850" spans="1:47" ht="25" customHeight="1" x14ac:dyDescent="0.3">
      <c r="A850" s="89" t="str">
        <f t="shared" si="208"/>
        <v>0_830</v>
      </c>
      <c r="B850" s="78">
        <f t="shared" si="195"/>
        <v>0</v>
      </c>
      <c r="C850" s="78">
        <f>IF(EA_Tabelle!$B525="","",COUNTIF($B$20:B849,EA_Tabelle!$B525)+1)</f>
        <v>830</v>
      </c>
      <c r="D850" s="77">
        <f t="shared" si="209"/>
        <v>0</v>
      </c>
      <c r="E850" s="77" t="e">
        <f>INDEX(Lieferanten[L_ID],MATCH(EA_Tabelle!$M850,Lieferanten[Lieferantenbezeichnung],0))</f>
        <v>#N/A</v>
      </c>
      <c r="F850" s="79">
        <f t="shared" si="196"/>
        <v>0</v>
      </c>
      <c r="G850" s="79" t="str">
        <f>IF(EA_Tabelle!$L850="","",(INDEX(BT[Ressort],MATCH(EA_Tabelle!$L850,BT[Bedarfsträger],0))))</f>
        <v/>
      </c>
      <c r="H850" s="80" t="str">
        <f>IF(EA_Tabelle!$L850="","",(INDEX(BT[BT_ID],MATCH(EA_Tabelle!$L850,BT[Bedarfsträger],0))))</f>
        <v/>
      </c>
      <c r="I850" s="82">
        <f t="shared" si="197"/>
        <v>0</v>
      </c>
      <c r="J850" s="82">
        <f t="shared" si="198"/>
        <v>0</v>
      </c>
      <c r="K850" s="83">
        <f t="shared" si="199"/>
        <v>0</v>
      </c>
      <c r="L850" s="44"/>
      <c r="M850" s="46"/>
      <c r="N850" s="208"/>
      <c r="O850" s="44"/>
      <c r="P850" s="43"/>
      <c r="Q850" s="206"/>
      <c r="R850" s="44"/>
      <c r="S850" s="90"/>
      <c r="T850" s="46"/>
      <c r="U850" s="210"/>
      <c r="V850" s="43"/>
      <c r="W850" s="186">
        <f>IFERROR(U850*INDEX(Preisstufen[Netto],MATCH(EA_Tabelle!T850,Preisstufen[Preisstufe],0)),0)</f>
        <v>0</v>
      </c>
      <c r="X850" s="186">
        <f t="shared" si="210"/>
        <v>0</v>
      </c>
      <c r="Y850" s="47"/>
      <c r="Z850" s="211"/>
      <c r="AA850" s="212"/>
      <c r="AB850" s="193">
        <f t="shared" si="200"/>
        <v>0</v>
      </c>
      <c r="AC850" s="211">
        <f t="shared" si="201"/>
        <v>0</v>
      </c>
      <c r="AD850" s="88">
        <v>0.19</v>
      </c>
      <c r="AE850" s="195">
        <f t="shared" si="204"/>
        <v>0</v>
      </c>
      <c r="AF850" s="211">
        <f t="shared" si="205"/>
        <v>0</v>
      </c>
      <c r="AG850" s="50"/>
      <c r="AH850" s="43"/>
      <c r="AI850" s="46"/>
      <c r="AJ850" s="43"/>
      <c r="AK850" s="43"/>
      <c r="AL850" s="46"/>
      <c r="AM850" s="47"/>
      <c r="AN850" s="76">
        <f t="shared" si="202"/>
        <v>0</v>
      </c>
      <c r="AO850" s="76">
        <f t="shared" si="206"/>
        <v>0</v>
      </c>
      <c r="AP850" s="214"/>
      <c r="AQ850" s="76">
        <f t="shared" si="203"/>
        <v>0</v>
      </c>
      <c r="AR850" s="91">
        <f t="shared" si="207"/>
        <v>0</v>
      </c>
      <c r="AS850" s="184">
        <f>IF(EA_Tabelle!$AI850="Ja",EA_Tabelle!$AM850,IF(EA_Tabelle!$Y850&lt;&gt;"",EA_Tabelle!$Y850,EA_Tabelle!$U850))</f>
        <v>0</v>
      </c>
      <c r="AT850" s="76">
        <f>IF(EA_Tabelle!$AI850="Ja",EA_Tabelle!$AN850,IF(EA_Tabelle!$AC850&lt;&gt;0,EA_Tabelle!$AC850,EA_Tabelle!$W850))</f>
        <v>0</v>
      </c>
      <c r="AU850" s="91">
        <f>IF(EA_Tabelle!$AI850="Ja",EA_Tabelle!$AO850,IF(EA_Tabelle!$AF850&lt;&gt;0,EA_Tabelle!$AF850,EA_Tabelle!$X850))</f>
        <v>0</v>
      </c>
    </row>
    <row r="851" spans="1:47" ht="25" customHeight="1" x14ac:dyDescent="0.3">
      <c r="A851" s="89" t="str">
        <f t="shared" si="208"/>
        <v>0_831</v>
      </c>
      <c r="B851" s="78">
        <f t="shared" si="195"/>
        <v>0</v>
      </c>
      <c r="C851" s="78">
        <f>IF(EA_Tabelle!$B526="","",COUNTIF($B$20:B850,EA_Tabelle!$B526)+1)</f>
        <v>831</v>
      </c>
      <c r="D851" s="77">
        <f t="shared" si="209"/>
        <v>0</v>
      </c>
      <c r="E851" s="77" t="e">
        <f>INDEX(Lieferanten[L_ID],MATCH(EA_Tabelle!$M851,Lieferanten[Lieferantenbezeichnung],0))</f>
        <v>#N/A</v>
      </c>
      <c r="F851" s="79">
        <f t="shared" si="196"/>
        <v>0</v>
      </c>
      <c r="G851" s="79" t="str">
        <f>IF(EA_Tabelle!$L851="","",(INDEX(BT[Ressort],MATCH(EA_Tabelle!$L851,BT[Bedarfsträger],0))))</f>
        <v/>
      </c>
      <c r="H851" s="80" t="str">
        <f>IF(EA_Tabelle!$L851="","",(INDEX(BT[BT_ID],MATCH(EA_Tabelle!$L851,BT[Bedarfsträger],0))))</f>
        <v/>
      </c>
      <c r="I851" s="82">
        <f t="shared" si="197"/>
        <v>0</v>
      </c>
      <c r="J851" s="82">
        <f t="shared" si="198"/>
        <v>0</v>
      </c>
      <c r="K851" s="83">
        <f t="shared" si="199"/>
        <v>0</v>
      </c>
      <c r="L851" s="44"/>
      <c r="M851" s="46"/>
      <c r="N851" s="208"/>
      <c r="O851" s="44"/>
      <c r="P851" s="43"/>
      <c r="Q851" s="206"/>
      <c r="R851" s="44"/>
      <c r="S851" s="90"/>
      <c r="T851" s="46"/>
      <c r="U851" s="210"/>
      <c r="V851" s="43"/>
      <c r="W851" s="186">
        <f>IFERROR(U851*INDEX(Preisstufen[Netto],MATCH(EA_Tabelle!T851,Preisstufen[Preisstufe],0)),0)</f>
        <v>0</v>
      </c>
      <c r="X851" s="186">
        <f t="shared" si="210"/>
        <v>0</v>
      </c>
      <c r="Y851" s="47"/>
      <c r="Z851" s="211"/>
      <c r="AA851" s="212"/>
      <c r="AB851" s="193">
        <f t="shared" si="200"/>
        <v>0</v>
      </c>
      <c r="AC851" s="211">
        <f t="shared" si="201"/>
        <v>0</v>
      </c>
      <c r="AD851" s="88">
        <v>0.19</v>
      </c>
      <c r="AE851" s="195">
        <f t="shared" si="204"/>
        <v>0</v>
      </c>
      <c r="AF851" s="211">
        <f t="shared" si="205"/>
        <v>0</v>
      </c>
      <c r="AG851" s="50"/>
      <c r="AH851" s="43"/>
      <c r="AI851" s="46"/>
      <c r="AJ851" s="43"/>
      <c r="AK851" s="43"/>
      <c r="AL851" s="46"/>
      <c r="AM851" s="47"/>
      <c r="AN851" s="76">
        <f t="shared" si="202"/>
        <v>0</v>
      </c>
      <c r="AO851" s="76">
        <f t="shared" si="206"/>
        <v>0</v>
      </c>
      <c r="AP851" s="214"/>
      <c r="AQ851" s="76">
        <f t="shared" si="203"/>
        <v>0</v>
      </c>
      <c r="AR851" s="91">
        <f t="shared" si="207"/>
        <v>0</v>
      </c>
      <c r="AS851" s="184">
        <f>IF(EA_Tabelle!$AI851="Ja",EA_Tabelle!$AM851,IF(EA_Tabelle!$Y851&lt;&gt;"",EA_Tabelle!$Y851,EA_Tabelle!$U851))</f>
        <v>0</v>
      </c>
      <c r="AT851" s="76">
        <f>IF(EA_Tabelle!$AI851="Ja",EA_Tabelle!$AN851,IF(EA_Tabelle!$AC851&lt;&gt;0,EA_Tabelle!$AC851,EA_Tabelle!$W851))</f>
        <v>0</v>
      </c>
      <c r="AU851" s="91">
        <f>IF(EA_Tabelle!$AI851="Ja",EA_Tabelle!$AO851,IF(EA_Tabelle!$AF851&lt;&gt;0,EA_Tabelle!$AF851,EA_Tabelle!$X851))</f>
        <v>0</v>
      </c>
    </row>
    <row r="852" spans="1:47" ht="25" customHeight="1" x14ac:dyDescent="0.3">
      <c r="A852" s="89" t="str">
        <f t="shared" si="208"/>
        <v>0_832</v>
      </c>
      <c r="B852" s="78">
        <f t="shared" si="195"/>
        <v>0</v>
      </c>
      <c r="C852" s="78">
        <f>IF(EA_Tabelle!$B527="","",COUNTIF($B$20:B851,EA_Tabelle!$B527)+1)</f>
        <v>832</v>
      </c>
      <c r="D852" s="77">
        <f t="shared" si="209"/>
        <v>0</v>
      </c>
      <c r="E852" s="77" t="e">
        <f>INDEX(Lieferanten[L_ID],MATCH(EA_Tabelle!$M852,Lieferanten[Lieferantenbezeichnung],0))</f>
        <v>#N/A</v>
      </c>
      <c r="F852" s="79">
        <f t="shared" si="196"/>
        <v>0</v>
      </c>
      <c r="G852" s="79" t="str">
        <f>IF(EA_Tabelle!$L852="","",(INDEX(BT[Ressort],MATCH(EA_Tabelle!$L852,BT[Bedarfsträger],0))))</f>
        <v/>
      </c>
      <c r="H852" s="80" t="str">
        <f>IF(EA_Tabelle!$L852="","",(INDEX(BT[BT_ID],MATCH(EA_Tabelle!$L852,BT[Bedarfsträger],0))))</f>
        <v/>
      </c>
      <c r="I852" s="82">
        <f t="shared" si="197"/>
        <v>0</v>
      </c>
      <c r="J852" s="82">
        <f t="shared" si="198"/>
        <v>0</v>
      </c>
      <c r="K852" s="83">
        <f t="shared" si="199"/>
        <v>0</v>
      </c>
      <c r="L852" s="44"/>
      <c r="M852" s="46"/>
      <c r="N852" s="208"/>
      <c r="O852" s="44"/>
      <c r="P852" s="43"/>
      <c r="Q852" s="206"/>
      <c r="R852" s="44"/>
      <c r="S852" s="90"/>
      <c r="T852" s="46"/>
      <c r="U852" s="210"/>
      <c r="V852" s="43"/>
      <c r="W852" s="186">
        <f>IFERROR(U852*INDEX(Preisstufen[Netto],MATCH(EA_Tabelle!T852,Preisstufen[Preisstufe],0)),0)</f>
        <v>0</v>
      </c>
      <c r="X852" s="186">
        <f t="shared" si="210"/>
        <v>0</v>
      </c>
      <c r="Y852" s="47"/>
      <c r="Z852" s="211"/>
      <c r="AA852" s="212"/>
      <c r="AB852" s="193">
        <f t="shared" si="200"/>
        <v>0</v>
      </c>
      <c r="AC852" s="211">
        <f t="shared" si="201"/>
        <v>0</v>
      </c>
      <c r="AD852" s="88">
        <v>0.19</v>
      </c>
      <c r="AE852" s="195">
        <f t="shared" si="204"/>
        <v>0</v>
      </c>
      <c r="AF852" s="211">
        <f t="shared" si="205"/>
        <v>0</v>
      </c>
      <c r="AG852" s="50"/>
      <c r="AH852" s="43"/>
      <c r="AI852" s="46"/>
      <c r="AJ852" s="43"/>
      <c r="AK852" s="43"/>
      <c r="AL852" s="46"/>
      <c r="AM852" s="47"/>
      <c r="AN852" s="76">
        <f t="shared" si="202"/>
        <v>0</v>
      </c>
      <c r="AO852" s="76">
        <f t="shared" si="206"/>
        <v>0</v>
      </c>
      <c r="AP852" s="214"/>
      <c r="AQ852" s="76">
        <f t="shared" si="203"/>
        <v>0</v>
      </c>
      <c r="AR852" s="91">
        <f t="shared" si="207"/>
        <v>0</v>
      </c>
      <c r="AS852" s="184">
        <f>IF(EA_Tabelle!$AI852="Ja",EA_Tabelle!$AM852,IF(EA_Tabelle!$Y852&lt;&gt;"",EA_Tabelle!$Y852,EA_Tabelle!$U852))</f>
        <v>0</v>
      </c>
      <c r="AT852" s="76">
        <f>IF(EA_Tabelle!$AI852="Ja",EA_Tabelle!$AN852,IF(EA_Tabelle!$AC852&lt;&gt;0,EA_Tabelle!$AC852,EA_Tabelle!$W852))</f>
        <v>0</v>
      </c>
      <c r="AU852" s="91">
        <f>IF(EA_Tabelle!$AI852="Ja",EA_Tabelle!$AO852,IF(EA_Tabelle!$AF852&lt;&gt;0,EA_Tabelle!$AF852,EA_Tabelle!$X852))</f>
        <v>0</v>
      </c>
    </row>
    <row r="853" spans="1:47" ht="25" customHeight="1" x14ac:dyDescent="0.3">
      <c r="A853" s="89" t="str">
        <f t="shared" si="208"/>
        <v>0_833</v>
      </c>
      <c r="B853" s="78">
        <f t="shared" ref="B853:B916" si="211">$S$8</f>
        <v>0</v>
      </c>
      <c r="C853" s="78">
        <f>IF(EA_Tabelle!$B528="","",COUNTIF($B$20:B852,EA_Tabelle!$B528)+1)</f>
        <v>833</v>
      </c>
      <c r="D853" s="77">
        <f t="shared" si="209"/>
        <v>0</v>
      </c>
      <c r="E853" s="77" t="e">
        <f>INDEX(Lieferanten[L_ID],MATCH(EA_Tabelle!$M853,Lieferanten[Lieferantenbezeichnung],0))</f>
        <v>#N/A</v>
      </c>
      <c r="F853" s="79">
        <f t="shared" ref="F853:F916" si="212">$N$6</f>
        <v>0</v>
      </c>
      <c r="G853" s="79" t="str">
        <f>IF(EA_Tabelle!$L853="","",(INDEX(BT[Ressort],MATCH(EA_Tabelle!$L853,BT[Bedarfsträger],0))))</f>
        <v/>
      </c>
      <c r="H853" s="80" t="str">
        <f>IF(EA_Tabelle!$L853="","",(INDEX(BT[BT_ID],MATCH(EA_Tabelle!$L853,BT[Bedarfsträger],0))))</f>
        <v/>
      </c>
      <c r="I853" s="82">
        <f t="shared" ref="I853:I916" si="213">$N$10</f>
        <v>0</v>
      </c>
      <c r="J853" s="82">
        <f t="shared" ref="J853:J916" si="214">$P$10</f>
        <v>0</v>
      </c>
      <c r="K853" s="83">
        <f t="shared" ref="K853:K916" si="215">$S$10</f>
        <v>0</v>
      </c>
      <c r="L853" s="44"/>
      <c r="M853" s="46"/>
      <c r="N853" s="208"/>
      <c r="O853" s="44"/>
      <c r="P853" s="43"/>
      <c r="Q853" s="206"/>
      <c r="R853" s="44"/>
      <c r="S853" s="90"/>
      <c r="T853" s="46"/>
      <c r="U853" s="210"/>
      <c r="V853" s="43"/>
      <c r="W853" s="186">
        <f>IFERROR(U853*INDEX(Preisstufen[Netto],MATCH(EA_Tabelle!T853,Preisstufen[Preisstufe],0)),0)</f>
        <v>0</v>
      </c>
      <c r="X853" s="186">
        <f t="shared" si="210"/>
        <v>0</v>
      </c>
      <c r="Y853" s="47"/>
      <c r="Z853" s="211"/>
      <c r="AA853" s="212"/>
      <c r="AB853" s="193">
        <f t="shared" ref="AB853:AB916" si="216">IFERROR(IF(Vertragstyp="Beratervertrag", W853/U853,Z853*(1-AA853)),0)</f>
        <v>0</v>
      </c>
      <c r="AC853" s="211">
        <f t="shared" ref="AC853:AC916" si="217">IF(Vertragstyp="Beratervertrag", W853,Y853*AB853)</f>
        <v>0</v>
      </c>
      <c r="AD853" s="88">
        <v>0.19</v>
      </c>
      <c r="AE853" s="195">
        <f t="shared" si="204"/>
        <v>0</v>
      </c>
      <c r="AF853" s="211">
        <f t="shared" si="205"/>
        <v>0</v>
      </c>
      <c r="AG853" s="50"/>
      <c r="AH853" s="43"/>
      <c r="AI853" s="46"/>
      <c r="AJ853" s="43"/>
      <c r="AK853" s="43"/>
      <c r="AL853" s="46"/>
      <c r="AM853" s="47"/>
      <c r="AN853" s="76">
        <f t="shared" ref="AN853:AN916" si="218">AM853*AB853</f>
        <v>0</v>
      </c>
      <c r="AO853" s="76">
        <f t="shared" si="206"/>
        <v>0</v>
      </c>
      <c r="AP853" s="214"/>
      <c r="AQ853" s="76">
        <f t="shared" ref="AQ853:AQ916" si="219">AN853*(1-AP853)</f>
        <v>0</v>
      </c>
      <c r="AR853" s="91">
        <f t="shared" si="207"/>
        <v>0</v>
      </c>
      <c r="AS853" s="184">
        <f>IF(EA_Tabelle!$AI853="Ja",EA_Tabelle!$AM853,IF(EA_Tabelle!$Y853&lt;&gt;"",EA_Tabelle!$Y853,EA_Tabelle!$U853))</f>
        <v>0</v>
      </c>
      <c r="AT853" s="76">
        <f>IF(EA_Tabelle!$AI853="Ja",EA_Tabelle!$AN853,IF(EA_Tabelle!$AC853&lt;&gt;0,EA_Tabelle!$AC853,EA_Tabelle!$W853))</f>
        <v>0</v>
      </c>
      <c r="AU853" s="91">
        <f>IF(EA_Tabelle!$AI853="Ja",EA_Tabelle!$AO853,IF(EA_Tabelle!$AF853&lt;&gt;0,EA_Tabelle!$AF853,EA_Tabelle!$X853))</f>
        <v>0</v>
      </c>
    </row>
    <row r="854" spans="1:47" ht="25" customHeight="1" x14ac:dyDescent="0.3">
      <c r="A854" s="89" t="str">
        <f t="shared" si="208"/>
        <v>0_834</v>
      </c>
      <c r="B854" s="78">
        <f t="shared" si="211"/>
        <v>0</v>
      </c>
      <c r="C854" s="78">
        <f>IF(EA_Tabelle!$B529="","",COUNTIF($B$20:B853,EA_Tabelle!$B529)+1)</f>
        <v>834</v>
      </c>
      <c r="D854" s="77">
        <f t="shared" si="209"/>
        <v>0</v>
      </c>
      <c r="E854" s="77" t="e">
        <f>INDEX(Lieferanten[L_ID],MATCH(EA_Tabelle!$M854,Lieferanten[Lieferantenbezeichnung],0))</f>
        <v>#N/A</v>
      </c>
      <c r="F854" s="79">
        <f t="shared" si="212"/>
        <v>0</v>
      </c>
      <c r="G854" s="79" t="str">
        <f>IF(EA_Tabelle!$L854="","",(INDEX(BT[Ressort],MATCH(EA_Tabelle!$L854,BT[Bedarfsträger],0))))</f>
        <v/>
      </c>
      <c r="H854" s="80" t="str">
        <f>IF(EA_Tabelle!$L854="","",(INDEX(BT[BT_ID],MATCH(EA_Tabelle!$L854,BT[Bedarfsträger],0))))</f>
        <v/>
      </c>
      <c r="I854" s="82">
        <f t="shared" si="213"/>
        <v>0</v>
      </c>
      <c r="J854" s="82">
        <f t="shared" si="214"/>
        <v>0</v>
      </c>
      <c r="K854" s="83">
        <f t="shared" si="215"/>
        <v>0</v>
      </c>
      <c r="L854" s="44"/>
      <c r="M854" s="46"/>
      <c r="N854" s="208"/>
      <c r="O854" s="44"/>
      <c r="P854" s="43"/>
      <c r="Q854" s="206"/>
      <c r="R854" s="44"/>
      <c r="S854" s="90"/>
      <c r="T854" s="46"/>
      <c r="U854" s="210"/>
      <c r="V854" s="43"/>
      <c r="W854" s="186">
        <f>IFERROR(U854*INDEX(Preisstufen[Netto],MATCH(EA_Tabelle!T854,Preisstufen[Preisstufe],0)),0)</f>
        <v>0</v>
      </c>
      <c r="X854" s="186">
        <f t="shared" si="210"/>
        <v>0</v>
      </c>
      <c r="Y854" s="47"/>
      <c r="Z854" s="211"/>
      <c r="AA854" s="212"/>
      <c r="AB854" s="193">
        <f t="shared" si="216"/>
        <v>0</v>
      </c>
      <c r="AC854" s="211">
        <f t="shared" si="217"/>
        <v>0</v>
      </c>
      <c r="AD854" s="88">
        <v>0.19</v>
      </c>
      <c r="AE854" s="195">
        <f t="shared" ref="AE854:AE917" si="220">AB854*(1+AD854)</f>
        <v>0</v>
      </c>
      <c r="AF854" s="211">
        <f t="shared" ref="AF854:AF917" si="221">AC854*(1+AD854)</f>
        <v>0</v>
      </c>
      <c r="AG854" s="50"/>
      <c r="AH854" s="43"/>
      <c r="AI854" s="46"/>
      <c r="AJ854" s="43"/>
      <c r="AK854" s="43"/>
      <c r="AL854" s="46"/>
      <c r="AM854" s="47"/>
      <c r="AN854" s="76">
        <f t="shared" si="218"/>
        <v>0</v>
      </c>
      <c r="AO854" s="76">
        <f t="shared" ref="AO854:AO917" si="222">AN854*(1+AD854)</f>
        <v>0</v>
      </c>
      <c r="AP854" s="214"/>
      <c r="AQ854" s="76">
        <f t="shared" si="219"/>
        <v>0</v>
      </c>
      <c r="AR854" s="91">
        <f t="shared" ref="AR854:AR917" si="223">AQ854*(1+AD854)</f>
        <v>0</v>
      </c>
      <c r="AS854" s="184">
        <f>IF(EA_Tabelle!$AI854="Ja",EA_Tabelle!$AM854,IF(EA_Tabelle!$Y854&lt;&gt;"",EA_Tabelle!$Y854,EA_Tabelle!$U854))</f>
        <v>0</v>
      </c>
      <c r="AT854" s="76">
        <f>IF(EA_Tabelle!$AI854="Ja",EA_Tabelle!$AN854,IF(EA_Tabelle!$AC854&lt;&gt;0,EA_Tabelle!$AC854,EA_Tabelle!$W854))</f>
        <v>0</v>
      </c>
      <c r="AU854" s="91">
        <f>IF(EA_Tabelle!$AI854="Ja",EA_Tabelle!$AO854,IF(EA_Tabelle!$AF854&lt;&gt;0,EA_Tabelle!$AF854,EA_Tabelle!$X854))</f>
        <v>0</v>
      </c>
    </row>
    <row r="855" spans="1:47" ht="25" customHeight="1" x14ac:dyDescent="0.3">
      <c r="A855" s="89" t="str">
        <f t="shared" si="208"/>
        <v>0_835</v>
      </c>
      <c r="B855" s="78">
        <f t="shared" si="211"/>
        <v>0</v>
      </c>
      <c r="C855" s="78">
        <f>IF(EA_Tabelle!$B530="","",COUNTIF($B$20:B854,EA_Tabelle!$B530)+1)</f>
        <v>835</v>
      </c>
      <c r="D855" s="77">
        <f t="shared" si="209"/>
        <v>0</v>
      </c>
      <c r="E855" s="77" t="e">
        <f>INDEX(Lieferanten[L_ID],MATCH(EA_Tabelle!$M855,Lieferanten[Lieferantenbezeichnung],0))</f>
        <v>#N/A</v>
      </c>
      <c r="F855" s="79">
        <f t="shared" si="212"/>
        <v>0</v>
      </c>
      <c r="G855" s="79" t="str">
        <f>IF(EA_Tabelle!$L855="","",(INDEX(BT[Ressort],MATCH(EA_Tabelle!$L855,BT[Bedarfsträger],0))))</f>
        <v/>
      </c>
      <c r="H855" s="80" t="str">
        <f>IF(EA_Tabelle!$L855="","",(INDEX(BT[BT_ID],MATCH(EA_Tabelle!$L855,BT[Bedarfsträger],0))))</f>
        <v/>
      </c>
      <c r="I855" s="82">
        <f t="shared" si="213"/>
        <v>0</v>
      </c>
      <c r="J855" s="82">
        <f t="shared" si="214"/>
        <v>0</v>
      </c>
      <c r="K855" s="83">
        <f t="shared" si="215"/>
        <v>0</v>
      </c>
      <c r="L855" s="44"/>
      <c r="M855" s="46"/>
      <c r="N855" s="208"/>
      <c r="O855" s="44"/>
      <c r="P855" s="43"/>
      <c r="Q855" s="206"/>
      <c r="R855" s="44"/>
      <c r="S855" s="90"/>
      <c r="T855" s="46"/>
      <c r="U855" s="210"/>
      <c r="V855" s="43"/>
      <c r="W855" s="186">
        <f>IFERROR(U855*INDEX(Preisstufen[Netto],MATCH(EA_Tabelle!T855,Preisstufen[Preisstufe],0)),0)</f>
        <v>0</v>
      </c>
      <c r="X855" s="186">
        <f t="shared" si="210"/>
        <v>0</v>
      </c>
      <c r="Y855" s="47"/>
      <c r="Z855" s="211"/>
      <c r="AA855" s="212"/>
      <c r="AB855" s="193">
        <f t="shared" si="216"/>
        <v>0</v>
      </c>
      <c r="AC855" s="211">
        <f t="shared" si="217"/>
        <v>0</v>
      </c>
      <c r="AD855" s="88">
        <v>0.19</v>
      </c>
      <c r="AE855" s="195">
        <f t="shared" si="220"/>
        <v>0</v>
      </c>
      <c r="AF855" s="211">
        <f t="shared" si="221"/>
        <v>0</v>
      </c>
      <c r="AG855" s="50"/>
      <c r="AH855" s="43"/>
      <c r="AI855" s="46"/>
      <c r="AJ855" s="43"/>
      <c r="AK855" s="43"/>
      <c r="AL855" s="46"/>
      <c r="AM855" s="47"/>
      <c r="AN855" s="76">
        <f t="shared" si="218"/>
        <v>0</v>
      </c>
      <c r="AO855" s="76">
        <f t="shared" si="222"/>
        <v>0</v>
      </c>
      <c r="AP855" s="214"/>
      <c r="AQ855" s="76">
        <f t="shared" si="219"/>
        <v>0</v>
      </c>
      <c r="AR855" s="91">
        <f t="shared" si="223"/>
        <v>0</v>
      </c>
      <c r="AS855" s="184">
        <f>IF(EA_Tabelle!$AI855="Ja",EA_Tabelle!$AM855,IF(EA_Tabelle!$Y855&lt;&gt;"",EA_Tabelle!$Y855,EA_Tabelle!$U855))</f>
        <v>0</v>
      </c>
      <c r="AT855" s="76">
        <f>IF(EA_Tabelle!$AI855="Ja",EA_Tabelle!$AN855,IF(EA_Tabelle!$AC855&lt;&gt;0,EA_Tabelle!$AC855,EA_Tabelle!$W855))</f>
        <v>0</v>
      </c>
      <c r="AU855" s="91">
        <f>IF(EA_Tabelle!$AI855="Ja",EA_Tabelle!$AO855,IF(EA_Tabelle!$AF855&lt;&gt;0,EA_Tabelle!$AF855,EA_Tabelle!$X855))</f>
        <v>0</v>
      </c>
    </row>
    <row r="856" spans="1:47" ht="25" customHeight="1" x14ac:dyDescent="0.3">
      <c r="A856" s="89" t="str">
        <f t="shared" si="208"/>
        <v>0_836</v>
      </c>
      <c r="B856" s="78">
        <f t="shared" si="211"/>
        <v>0</v>
      </c>
      <c r="C856" s="78">
        <f>IF(EA_Tabelle!$B531="","",COUNTIF($B$20:B855,EA_Tabelle!$B531)+1)</f>
        <v>836</v>
      </c>
      <c r="D856" s="77">
        <f t="shared" si="209"/>
        <v>0</v>
      </c>
      <c r="E856" s="77" t="e">
        <f>INDEX(Lieferanten[L_ID],MATCH(EA_Tabelle!$M856,Lieferanten[Lieferantenbezeichnung],0))</f>
        <v>#N/A</v>
      </c>
      <c r="F856" s="79">
        <f t="shared" si="212"/>
        <v>0</v>
      </c>
      <c r="G856" s="79" t="str">
        <f>IF(EA_Tabelle!$L856="","",(INDEX(BT[Ressort],MATCH(EA_Tabelle!$L856,BT[Bedarfsträger],0))))</f>
        <v/>
      </c>
      <c r="H856" s="80" t="str">
        <f>IF(EA_Tabelle!$L856="","",(INDEX(BT[BT_ID],MATCH(EA_Tabelle!$L856,BT[Bedarfsträger],0))))</f>
        <v/>
      </c>
      <c r="I856" s="82">
        <f t="shared" si="213"/>
        <v>0</v>
      </c>
      <c r="J856" s="82">
        <f t="shared" si="214"/>
        <v>0</v>
      </c>
      <c r="K856" s="83">
        <f t="shared" si="215"/>
        <v>0</v>
      </c>
      <c r="L856" s="44"/>
      <c r="M856" s="46"/>
      <c r="N856" s="208"/>
      <c r="O856" s="44"/>
      <c r="P856" s="43"/>
      <c r="Q856" s="206"/>
      <c r="R856" s="44"/>
      <c r="S856" s="90"/>
      <c r="T856" s="46"/>
      <c r="U856" s="210"/>
      <c r="V856" s="43"/>
      <c r="W856" s="186">
        <f>IFERROR(U856*INDEX(Preisstufen[Netto],MATCH(EA_Tabelle!T856,Preisstufen[Preisstufe],0)),0)</f>
        <v>0</v>
      </c>
      <c r="X856" s="186">
        <f t="shared" si="210"/>
        <v>0</v>
      </c>
      <c r="Y856" s="47"/>
      <c r="Z856" s="211"/>
      <c r="AA856" s="212"/>
      <c r="AB856" s="193">
        <f t="shared" si="216"/>
        <v>0</v>
      </c>
      <c r="AC856" s="211">
        <f t="shared" si="217"/>
        <v>0</v>
      </c>
      <c r="AD856" s="88">
        <v>0.19</v>
      </c>
      <c r="AE856" s="195">
        <f t="shared" si="220"/>
        <v>0</v>
      </c>
      <c r="AF856" s="211">
        <f t="shared" si="221"/>
        <v>0</v>
      </c>
      <c r="AG856" s="50"/>
      <c r="AH856" s="43"/>
      <c r="AI856" s="46"/>
      <c r="AJ856" s="43"/>
      <c r="AK856" s="43"/>
      <c r="AL856" s="46"/>
      <c r="AM856" s="47"/>
      <c r="AN856" s="76">
        <f t="shared" si="218"/>
        <v>0</v>
      </c>
      <c r="AO856" s="76">
        <f t="shared" si="222"/>
        <v>0</v>
      </c>
      <c r="AP856" s="214"/>
      <c r="AQ856" s="76">
        <f t="shared" si="219"/>
        <v>0</v>
      </c>
      <c r="AR856" s="91">
        <f t="shared" si="223"/>
        <v>0</v>
      </c>
      <c r="AS856" s="184">
        <f>IF(EA_Tabelle!$AI856="Ja",EA_Tabelle!$AM856,IF(EA_Tabelle!$Y856&lt;&gt;"",EA_Tabelle!$Y856,EA_Tabelle!$U856))</f>
        <v>0</v>
      </c>
      <c r="AT856" s="76">
        <f>IF(EA_Tabelle!$AI856="Ja",EA_Tabelle!$AN856,IF(EA_Tabelle!$AC856&lt;&gt;0,EA_Tabelle!$AC856,EA_Tabelle!$W856))</f>
        <v>0</v>
      </c>
      <c r="AU856" s="91">
        <f>IF(EA_Tabelle!$AI856="Ja",EA_Tabelle!$AO856,IF(EA_Tabelle!$AF856&lt;&gt;0,EA_Tabelle!$AF856,EA_Tabelle!$X856))</f>
        <v>0</v>
      </c>
    </row>
    <row r="857" spans="1:47" ht="25" customHeight="1" x14ac:dyDescent="0.3">
      <c r="A857" s="89" t="str">
        <f t="shared" si="208"/>
        <v>0_837</v>
      </c>
      <c r="B857" s="78">
        <f t="shared" si="211"/>
        <v>0</v>
      </c>
      <c r="C857" s="78">
        <f>IF(EA_Tabelle!$B532="","",COUNTIF($B$20:B856,EA_Tabelle!$B532)+1)</f>
        <v>837</v>
      </c>
      <c r="D857" s="77">
        <f t="shared" si="209"/>
        <v>0</v>
      </c>
      <c r="E857" s="77" t="e">
        <f>INDEX(Lieferanten[L_ID],MATCH(EA_Tabelle!$M857,Lieferanten[Lieferantenbezeichnung],0))</f>
        <v>#N/A</v>
      </c>
      <c r="F857" s="79">
        <f t="shared" si="212"/>
        <v>0</v>
      </c>
      <c r="G857" s="79" t="str">
        <f>IF(EA_Tabelle!$L857="","",(INDEX(BT[Ressort],MATCH(EA_Tabelle!$L857,BT[Bedarfsträger],0))))</f>
        <v/>
      </c>
      <c r="H857" s="80" t="str">
        <f>IF(EA_Tabelle!$L857="","",(INDEX(BT[BT_ID],MATCH(EA_Tabelle!$L857,BT[Bedarfsträger],0))))</f>
        <v/>
      </c>
      <c r="I857" s="82">
        <f t="shared" si="213"/>
        <v>0</v>
      </c>
      <c r="J857" s="82">
        <f t="shared" si="214"/>
        <v>0</v>
      </c>
      <c r="K857" s="83">
        <f t="shared" si="215"/>
        <v>0</v>
      </c>
      <c r="L857" s="44"/>
      <c r="M857" s="46"/>
      <c r="N857" s="208"/>
      <c r="O857" s="44"/>
      <c r="P857" s="43"/>
      <c r="Q857" s="206"/>
      <c r="R857" s="44"/>
      <c r="S857" s="90"/>
      <c r="T857" s="46"/>
      <c r="U857" s="210"/>
      <c r="V857" s="43"/>
      <c r="W857" s="186">
        <f>IFERROR(U857*INDEX(Preisstufen[Netto],MATCH(EA_Tabelle!T857,Preisstufen[Preisstufe],0)),0)</f>
        <v>0</v>
      </c>
      <c r="X857" s="186">
        <f t="shared" si="210"/>
        <v>0</v>
      </c>
      <c r="Y857" s="47"/>
      <c r="Z857" s="211"/>
      <c r="AA857" s="212"/>
      <c r="AB857" s="193">
        <f t="shared" si="216"/>
        <v>0</v>
      </c>
      <c r="AC857" s="211">
        <f t="shared" si="217"/>
        <v>0</v>
      </c>
      <c r="AD857" s="88">
        <v>0.19</v>
      </c>
      <c r="AE857" s="195">
        <f t="shared" si="220"/>
        <v>0</v>
      </c>
      <c r="AF857" s="211">
        <f t="shared" si="221"/>
        <v>0</v>
      </c>
      <c r="AG857" s="50"/>
      <c r="AH857" s="43"/>
      <c r="AI857" s="46"/>
      <c r="AJ857" s="43"/>
      <c r="AK857" s="43"/>
      <c r="AL857" s="46"/>
      <c r="AM857" s="47"/>
      <c r="AN857" s="76">
        <f t="shared" si="218"/>
        <v>0</v>
      </c>
      <c r="AO857" s="76">
        <f t="shared" si="222"/>
        <v>0</v>
      </c>
      <c r="AP857" s="214"/>
      <c r="AQ857" s="76">
        <f t="shared" si="219"/>
        <v>0</v>
      </c>
      <c r="AR857" s="91">
        <f t="shared" si="223"/>
        <v>0</v>
      </c>
      <c r="AS857" s="184">
        <f>IF(EA_Tabelle!$AI857="Ja",EA_Tabelle!$AM857,IF(EA_Tabelle!$Y857&lt;&gt;"",EA_Tabelle!$Y857,EA_Tabelle!$U857))</f>
        <v>0</v>
      </c>
      <c r="AT857" s="76">
        <f>IF(EA_Tabelle!$AI857="Ja",EA_Tabelle!$AN857,IF(EA_Tabelle!$AC857&lt;&gt;0,EA_Tabelle!$AC857,EA_Tabelle!$W857))</f>
        <v>0</v>
      </c>
      <c r="AU857" s="91">
        <f>IF(EA_Tabelle!$AI857="Ja",EA_Tabelle!$AO857,IF(EA_Tabelle!$AF857&lt;&gt;0,EA_Tabelle!$AF857,EA_Tabelle!$X857))</f>
        <v>0</v>
      </c>
    </row>
    <row r="858" spans="1:47" ht="25" customHeight="1" x14ac:dyDescent="0.3">
      <c r="A858" s="89" t="str">
        <f t="shared" si="208"/>
        <v>0_838</v>
      </c>
      <c r="B858" s="78">
        <f t="shared" si="211"/>
        <v>0</v>
      </c>
      <c r="C858" s="78">
        <f>IF(EA_Tabelle!$B533="","",COUNTIF($B$20:B857,EA_Tabelle!$B533)+1)</f>
        <v>838</v>
      </c>
      <c r="D858" s="77">
        <f t="shared" si="209"/>
        <v>0</v>
      </c>
      <c r="E858" s="77" t="e">
        <f>INDEX(Lieferanten[L_ID],MATCH(EA_Tabelle!$M858,Lieferanten[Lieferantenbezeichnung],0))</f>
        <v>#N/A</v>
      </c>
      <c r="F858" s="79">
        <f t="shared" si="212"/>
        <v>0</v>
      </c>
      <c r="G858" s="79" t="str">
        <f>IF(EA_Tabelle!$L858="","",(INDEX(BT[Ressort],MATCH(EA_Tabelle!$L858,BT[Bedarfsträger],0))))</f>
        <v/>
      </c>
      <c r="H858" s="80" t="str">
        <f>IF(EA_Tabelle!$L858="","",(INDEX(BT[BT_ID],MATCH(EA_Tabelle!$L858,BT[Bedarfsträger],0))))</f>
        <v/>
      </c>
      <c r="I858" s="82">
        <f t="shared" si="213"/>
        <v>0</v>
      </c>
      <c r="J858" s="82">
        <f t="shared" si="214"/>
        <v>0</v>
      </c>
      <c r="K858" s="83">
        <f t="shared" si="215"/>
        <v>0</v>
      </c>
      <c r="L858" s="44"/>
      <c r="M858" s="46"/>
      <c r="N858" s="208"/>
      <c r="O858" s="44"/>
      <c r="P858" s="43"/>
      <c r="Q858" s="206"/>
      <c r="R858" s="44"/>
      <c r="S858" s="90"/>
      <c r="T858" s="46"/>
      <c r="U858" s="210"/>
      <c r="V858" s="43"/>
      <c r="W858" s="186">
        <f>IFERROR(U858*INDEX(Preisstufen[Netto],MATCH(EA_Tabelle!T858,Preisstufen[Preisstufe],0)),0)</f>
        <v>0</v>
      </c>
      <c r="X858" s="186">
        <f t="shared" si="210"/>
        <v>0</v>
      </c>
      <c r="Y858" s="47"/>
      <c r="Z858" s="211"/>
      <c r="AA858" s="212"/>
      <c r="AB858" s="193">
        <f t="shared" si="216"/>
        <v>0</v>
      </c>
      <c r="AC858" s="211">
        <f t="shared" si="217"/>
        <v>0</v>
      </c>
      <c r="AD858" s="88">
        <v>0.19</v>
      </c>
      <c r="AE858" s="195">
        <f t="shared" si="220"/>
        <v>0</v>
      </c>
      <c r="AF858" s="211">
        <f t="shared" si="221"/>
        <v>0</v>
      </c>
      <c r="AG858" s="50"/>
      <c r="AH858" s="43"/>
      <c r="AI858" s="46"/>
      <c r="AJ858" s="43"/>
      <c r="AK858" s="43"/>
      <c r="AL858" s="46"/>
      <c r="AM858" s="47"/>
      <c r="AN858" s="76">
        <f t="shared" si="218"/>
        <v>0</v>
      </c>
      <c r="AO858" s="76">
        <f t="shared" si="222"/>
        <v>0</v>
      </c>
      <c r="AP858" s="214"/>
      <c r="AQ858" s="76">
        <f t="shared" si="219"/>
        <v>0</v>
      </c>
      <c r="AR858" s="91">
        <f t="shared" si="223"/>
        <v>0</v>
      </c>
      <c r="AS858" s="184">
        <f>IF(EA_Tabelle!$AI858="Ja",EA_Tabelle!$AM858,IF(EA_Tabelle!$Y858&lt;&gt;"",EA_Tabelle!$Y858,EA_Tabelle!$U858))</f>
        <v>0</v>
      </c>
      <c r="AT858" s="76">
        <f>IF(EA_Tabelle!$AI858="Ja",EA_Tabelle!$AN858,IF(EA_Tabelle!$AC858&lt;&gt;0,EA_Tabelle!$AC858,EA_Tabelle!$W858))</f>
        <v>0</v>
      </c>
      <c r="AU858" s="91">
        <f>IF(EA_Tabelle!$AI858="Ja",EA_Tabelle!$AO858,IF(EA_Tabelle!$AF858&lt;&gt;0,EA_Tabelle!$AF858,EA_Tabelle!$X858))</f>
        <v>0</v>
      </c>
    </row>
    <row r="859" spans="1:47" ht="25" customHeight="1" x14ac:dyDescent="0.3">
      <c r="A859" s="89" t="str">
        <f t="shared" si="208"/>
        <v>0_839</v>
      </c>
      <c r="B859" s="78">
        <f t="shared" si="211"/>
        <v>0</v>
      </c>
      <c r="C859" s="78">
        <f>IF(EA_Tabelle!$B534="","",COUNTIF($B$20:B858,EA_Tabelle!$B534)+1)</f>
        <v>839</v>
      </c>
      <c r="D859" s="77">
        <f t="shared" si="209"/>
        <v>0</v>
      </c>
      <c r="E859" s="77" t="e">
        <f>INDEX(Lieferanten[L_ID],MATCH(EA_Tabelle!$M859,Lieferanten[Lieferantenbezeichnung],0))</f>
        <v>#N/A</v>
      </c>
      <c r="F859" s="79">
        <f t="shared" si="212"/>
        <v>0</v>
      </c>
      <c r="G859" s="79" t="str">
        <f>IF(EA_Tabelle!$L859="","",(INDEX(BT[Ressort],MATCH(EA_Tabelle!$L859,BT[Bedarfsträger],0))))</f>
        <v/>
      </c>
      <c r="H859" s="80" t="str">
        <f>IF(EA_Tabelle!$L859="","",(INDEX(BT[BT_ID],MATCH(EA_Tabelle!$L859,BT[Bedarfsträger],0))))</f>
        <v/>
      </c>
      <c r="I859" s="82">
        <f t="shared" si="213"/>
        <v>0</v>
      </c>
      <c r="J859" s="82">
        <f t="shared" si="214"/>
        <v>0</v>
      </c>
      <c r="K859" s="83">
        <f t="shared" si="215"/>
        <v>0</v>
      </c>
      <c r="L859" s="44"/>
      <c r="M859" s="46"/>
      <c r="N859" s="208"/>
      <c r="O859" s="44"/>
      <c r="P859" s="43"/>
      <c r="Q859" s="206"/>
      <c r="R859" s="44"/>
      <c r="S859" s="90"/>
      <c r="T859" s="46"/>
      <c r="U859" s="210"/>
      <c r="V859" s="43"/>
      <c r="W859" s="186">
        <f>IFERROR(U859*INDEX(Preisstufen[Netto],MATCH(EA_Tabelle!T859,Preisstufen[Preisstufe],0)),0)</f>
        <v>0</v>
      </c>
      <c r="X859" s="186">
        <f t="shared" si="210"/>
        <v>0</v>
      </c>
      <c r="Y859" s="47"/>
      <c r="Z859" s="211"/>
      <c r="AA859" s="212"/>
      <c r="AB859" s="193">
        <f t="shared" si="216"/>
        <v>0</v>
      </c>
      <c r="AC859" s="211">
        <f t="shared" si="217"/>
        <v>0</v>
      </c>
      <c r="AD859" s="88">
        <v>0.19</v>
      </c>
      <c r="AE859" s="195">
        <f t="shared" si="220"/>
        <v>0</v>
      </c>
      <c r="AF859" s="211">
        <f t="shared" si="221"/>
        <v>0</v>
      </c>
      <c r="AG859" s="50"/>
      <c r="AH859" s="43"/>
      <c r="AI859" s="46"/>
      <c r="AJ859" s="43"/>
      <c r="AK859" s="43"/>
      <c r="AL859" s="46"/>
      <c r="AM859" s="47"/>
      <c r="AN859" s="76">
        <f t="shared" si="218"/>
        <v>0</v>
      </c>
      <c r="AO859" s="76">
        <f t="shared" si="222"/>
        <v>0</v>
      </c>
      <c r="AP859" s="214"/>
      <c r="AQ859" s="76">
        <f t="shared" si="219"/>
        <v>0</v>
      </c>
      <c r="AR859" s="91">
        <f t="shared" si="223"/>
        <v>0</v>
      </c>
      <c r="AS859" s="184">
        <f>IF(EA_Tabelle!$AI859="Ja",EA_Tabelle!$AM859,IF(EA_Tabelle!$Y859&lt;&gt;"",EA_Tabelle!$Y859,EA_Tabelle!$U859))</f>
        <v>0</v>
      </c>
      <c r="AT859" s="76">
        <f>IF(EA_Tabelle!$AI859="Ja",EA_Tabelle!$AN859,IF(EA_Tabelle!$AC859&lt;&gt;0,EA_Tabelle!$AC859,EA_Tabelle!$W859))</f>
        <v>0</v>
      </c>
      <c r="AU859" s="91">
        <f>IF(EA_Tabelle!$AI859="Ja",EA_Tabelle!$AO859,IF(EA_Tabelle!$AF859&lt;&gt;0,EA_Tabelle!$AF859,EA_Tabelle!$X859))</f>
        <v>0</v>
      </c>
    </row>
    <row r="860" spans="1:47" ht="25" customHeight="1" x14ac:dyDescent="0.3">
      <c r="A860" s="89" t="str">
        <f t="shared" si="208"/>
        <v>0_840</v>
      </c>
      <c r="B860" s="78">
        <f t="shared" si="211"/>
        <v>0</v>
      </c>
      <c r="C860" s="78">
        <f>IF(EA_Tabelle!$B535="","",COUNTIF($B$20:B859,EA_Tabelle!$B535)+1)</f>
        <v>840</v>
      </c>
      <c r="D860" s="77">
        <f t="shared" si="209"/>
        <v>0</v>
      </c>
      <c r="E860" s="77" t="e">
        <f>INDEX(Lieferanten[L_ID],MATCH(EA_Tabelle!$M860,Lieferanten[Lieferantenbezeichnung],0))</f>
        <v>#N/A</v>
      </c>
      <c r="F860" s="79">
        <f t="shared" si="212"/>
        <v>0</v>
      </c>
      <c r="G860" s="79" t="str">
        <f>IF(EA_Tabelle!$L860="","",(INDEX(BT[Ressort],MATCH(EA_Tabelle!$L860,BT[Bedarfsträger],0))))</f>
        <v/>
      </c>
      <c r="H860" s="80" t="str">
        <f>IF(EA_Tabelle!$L860="","",(INDEX(BT[BT_ID],MATCH(EA_Tabelle!$L860,BT[Bedarfsträger],0))))</f>
        <v/>
      </c>
      <c r="I860" s="82">
        <f t="shared" si="213"/>
        <v>0</v>
      </c>
      <c r="J860" s="82">
        <f t="shared" si="214"/>
        <v>0</v>
      </c>
      <c r="K860" s="83">
        <f t="shared" si="215"/>
        <v>0</v>
      </c>
      <c r="L860" s="44"/>
      <c r="M860" s="46"/>
      <c r="N860" s="208"/>
      <c r="O860" s="44"/>
      <c r="P860" s="43"/>
      <c r="Q860" s="206"/>
      <c r="R860" s="44"/>
      <c r="S860" s="90"/>
      <c r="T860" s="46"/>
      <c r="U860" s="210"/>
      <c r="V860" s="43"/>
      <c r="W860" s="186">
        <f>IFERROR(U860*INDEX(Preisstufen[Netto],MATCH(EA_Tabelle!T860,Preisstufen[Preisstufe],0)),0)</f>
        <v>0</v>
      </c>
      <c r="X860" s="186">
        <f t="shared" si="210"/>
        <v>0</v>
      </c>
      <c r="Y860" s="47"/>
      <c r="Z860" s="211"/>
      <c r="AA860" s="212"/>
      <c r="AB860" s="193">
        <f t="shared" si="216"/>
        <v>0</v>
      </c>
      <c r="AC860" s="211">
        <f t="shared" si="217"/>
        <v>0</v>
      </c>
      <c r="AD860" s="88">
        <v>0.19</v>
      </c>
      <c r="AE860" s="195">
        <f t="shared" si="220"/>
        <v>0</v>
      </c>
      <c r="AF860" s="211">
        <f t="shared" si="221"/>
        <v>0</v>
      </c>
      <c r="AG860" s="50"/>
      <c r="AH860" s="43"/>
      <c r="AI860" s="46"/>
      <c r="AJ860" s="43"/>
      <c r="AK860" s="43"/>
      <c r="AL860" s="46"/>
      <c r="AM860" s="47"/>
      <c r="AN860" s="76">
        <f t="shared" si="218"/>
        <v>0</v>
      </c>
      <c r="AO860" s="76">
        <f t="shared" si="222"/>
        <v>0</v>
      </c>
      <c r="AP860" s="214"/>
      <c r="AQ860" s="76">
        <f t="shared" si="219"/>
        <v>0</v>
      </c>
      <c r="AR860" s="91">
        <f t="shared" si="223"/>
        <v>0</v>
      </c>
      <c r="AS860" s="184">
        <f>IF(EA_Tabelle!$AI860="Ja",EA_Tabelle!$AM860,IF(EA_Tabelle!$Y860&lt;&gt;"",EA_Tabelle!$Y860,EA_Tabelle!$U860))</f>
        <v>0</v>
      </c>
      <c r="AT860" s="76">
        <f>IF(EA_Tabelle!$AI860="Ja",EA_Tabelle!$AN860,IF(EA_Tabelle!$AC860&lt;&gt;0,EA_Tabelle!$AC860,EA_Tabelle!$W860))</f>
        <v>0</v>
      </c>
      <c r="AU860" s="91">
        <f>IF(EA_Tabelle!$AI860="Ja",EA_Tabelle!$AO860,IF(EA_Tabelle!$AF860&lt;&gt;0,EA_Tabelle!$AF860,EA_Tabelle!$X860))</f>
        <v>0</v>
      </c>
    </row>
    <row r="861" spans="1:47" ht="25" customHeight="1" x14ac:dyDescent="0.3">
      <c r="A861" s="89" t="str">
        <f t="shared" si="208"/>
        <v>0_841</v>
      </c>
      <c r="B861" s="78">
        <f t="shared" si="211"/>
        <v>0</v>
      </c>
      <c r="C861" s="78">
        <f>IF(EA_Tabelle!$B536="","",COUNTIF($B$20:B860,EA_Tabelle!$B536)+1)</f>
        <v>841</v>
      </c>
      <c r="D861" s="77">
        <f t="shared" si="209"/>
        <v>0</v>
      </c>
      <c r="E861" s="77" t="e">
        <f>INDEX(Lieferanten[L_ID],MATCH(EA_Tabelle!$M861,Lieferanten[Lieferantenbezeichnung],0))</f>
        <v>#N/A</v>
      </c>
      <c r="F861" s="79">
        <f t="shared" si="212"/>
        <v>0</v>
      </c>
      <c r="G861" s="79" t="str">
        <f>IF(EA_Tabelle!$L861="","",(INDEX(BT[Ressort],MATCH(EA_Tabelle!$L861,BT[Bedarfsträger],0))))</f>
        <v/>
      </c>
      <c r="H861" s="80" t="str">
        <f>IF(EA_Tabelle!$L861="","",(INDEX(BT[BT_ID],MATCH(EA_Tabelle!$L861,BT[Bedarfsträger],0))))</f>
        <v/>
      </c>
      <c r="I861" s="82">
        <f t="shared" si="213"/>
        <v>0</v>
      </c>
      <c r="J861" s="82">
        <f t="shared" si="214"/>
        <v>0</v>
      </c>
      <c r="K861" s="83">
        <f t="shared" si="215"/>
        <v>0</v>
      </c>
      <c r="L861" s="44"/>
      <c r="M861" s="46"/>
      <c r="N861" s="208"/>
      <c r="O861" s="44"/>
      <c r="P861" s="43"/>
      <c r="Q861" s="206"/>
      <c r="R861" s="44"/>
      <c r="S861" s="90"/>
      <c r="T861" s="46"/>
      <c r="U861" s="210"/>
      <c r="V861" s="43"/>
      <c r="W861" s="186">
        <f>IFERROR(U861*INDEX(Preisstufen[Netto],MATCH(EA_Tabelle!T861,Preisstufen[Preisstufe],0)),0)</f>
        <v>0</v>
      </c>
      <c r="X861" s="186">
        <f t="shared" si="210"/>
        <v>0</v>
      </c>
      <c r="Y861" s="47"/>
      <c r="Z861" s="211"/>
      <c r="AA861" s="212"/>
      <c r="AB861" s="193">
        <f t="shared" si="216"/>
        <v>0</v>
      </c>
      <c r="AC861" s="211">
        <f t="shared" si="217"/>
        <v>0</v>
      </c>
      <c r="AD861" s="88">
        <v>0.19</v>
      </c>
      <c r="AE861" s="195">
        <f t="shared" si="220"/>
        <v>0</v>
      </c>
      <c r="AF861" s="211">
        <f t="shared" si="221"/>
        <v>0</v>
      </c>
      <c r="AG861" s="50"/>
      <c r="AH861" s="43"/>
      <c r="AI861" s="46"/>
      <c r="AJ861" s="43"/>
      <c r="AK861" s="43"/>
      <c r="AL861" s="46"/>
      <c r="AM861" s="47"/>
      <c r="AN861" s="76">
        <f t="shared" si="218"/>
        <v>0</v>
      </c>
      <c r="AO861" s="76">
        <f t="shared" si="222"/>
        <v>0</v>
      </c>
      <c r="AP861" s="214"/>
      <c r="AQ861" s="76">
        <f t="shared" si="219"/>
        <v>0</v>
      </c>
      <c r="AR861" s="91">
        <f t="shared" si="223"/>
        <v>0</v>
      </c>
      <c r="AS861" s="184">
        <f>IF(EA_Tabelle!$AI861="Ja",EA_Tabelle!$AM861,IF(EA_Tabelle!$Y861&lt;&gt;"",EA_Tabelle!$Y861,EA_Tabelle!$U861))</f>
        <v>0</v>
      </c>
      <c r="AT861" s="76">
        <f>IF(EA_Tabelle!$AI861="Ja",EA_Tabelle!$AN861,IF(EA_Tabelle!$AC861&lt;&gt;0,EA_Tabelle!$AC861,EA_Tabelle!$W861))</f>
        <v>0</v>
      </c>
      <c r="AU861" s="91">
        <f>IF(EA_Tabelle!$AI861="Ja",EA_Tabelle!$AO861,IF(EA_Tabelle!$AF861&lt;&gt;0,EA_Tabelle!$AF861,EA_Tabelle!$X861))</f>
        <v>0</v>
      </c>
    </row>
    <row r="862" spans="1:47" ht="25" customHeight="1" x14ac:dyDescent="0.3">
      <c r="A862" s="89" t="str">
        <f t="shared" si="208"/>
        <v>0_842</v>
      </c>
      <c r="B862" s="78">
        <f t="shared" si="211"/>
        <v>0</v>
      </c>
      <c r="C862" s="78">
        <f>IF(EA_Tabelle!$B537="","",COUNTIF($B$20:B861,EA_Tabelle!$B537)+1)</f>
        <v>842</v>
      </c>
      <c r="D862" s="77">
        <f t="shared" si="209"/>
        <v>0</v>
      </c>
      <c r="E862" s="77" t="e">
        <f>INDEX(Lieferanten[L_ID],MATCH(EA_Tabelle!$M862,Lieferanten[Lieferantenbezeichnung],0))</f>
        <v>#N/A</v>
      </c>
      <c r="F862" s="79">
        <f t="shared" si="212"/>
        <v>0</v>
      </c>
      <c r="G862" s="79" t="str">
        <f>IF(EA_Tabelle!$L862="","",(INDEX(BT[Ressort],MATCH(EA_Tabelle!$L862,BT[Bedarfsträger],0))))</f>
        <v/>
      </c>
      <c r="H862" s="80" t="str">
        <f>IF(EA_Tabelle!$L862="","",(INDEX(BT[BT_ID],MATCH(EA_Tabelle!$L862,BT[Bedarfsträger],0))))</f>
        <v/>
      </c>
      <c r="I862" s="82">
        <f t="shared" si="213"/>
        <v>0</v>
      </c>
      <c r="J862" s="82">
        <f t="shared" si="214"/>
        <v>0</v>
      </c>
      <c r="K862" s="83">
        <f t="shared" si="215"/>
        <v>0</v>
      </c>
      <c r="L862" s="44"/>
      <c r="M862" s="46"/>
      <c r="N862" s="208"/>
      <c r="O862" s="44"/>
      <c r="P862" s="43"/>
      <c r="Q862" s="206"/>
      <c r="R862" s="44"/>
      <c r="S862" s="90"/>
      <c r="T862" s="46"/>
      <c r="U862" s="210"/>
      <c r="V862" s="43"/>
      <c r="W862" s="186">
        <f>IFERROR(U862*INDEX(Preisstufen[Netto],MATCH(EA_Tabelle!T862,Preisstufen[Preisstufe],0)),0)</f>
        <v>0</v>
      </c>
      <c r="X862" s="186">
        <f t="shared" si="210"/>
        <v>0</v>
      </c>
      <c r="Y862" s="47"/>
      <c r="Z862" s="211"/>
      <c r="AA862" s="212"/>
      <c r="AB862" s="193">
        <f t="shared" si="216"/>
        <v>0</v>
      </c>
      <c r="AC862" s="211">
        <f t="shared" si="217"/>
        <v>0</v>
      </c>
      <c r="AD862" s="88">
        <v>0.19</v>
      </c>
      <c r="AE862" s="195">
        <f t="shared" si="220"/>
        <v>0</v>
      </c>
      <c r="AF862" s="211">
        <f t="shared" si="221"/>
        <v>0</v>
      </c>
      <c r="AG862" s="50"/>
      <c r="AH862" s="43"/>
      <c r="AI862" s="46"/>
      <c r="AJ862" s="43"/>
      <c r="AK862" s="43"/>
      <c r="AL862" s="46"/>
      <c r="AM862" s="47"/>
      <c r="AN862" s="76">
        <f t="shared" si="218"/>
        <v>0</v>
      </c>
      <c r="AO862" s="76">
        <f t="shared" si="222"/>
        <v>0</v>
      </c>
      <c r="AP862" s="214"/>
      <c r="AQ862" s="76">
        <f t="shared" si="219"/>
        <v>0</v>
      </c>
      <c r="AR862" s="91">
        <f t="shared" si="223"/>
        <v>0</v>
      </c>
      <c r="AS862" s="184">
        <f>IF(EA_Tabelle!$AI862="Ja",EA_Tabelle!$AM862,IF(EA_Tabelle!$Y862&lt;&gt;"",EA_Tabelle!$Y862,EA_Tabelle!$U862))</f>
        <v>0</v>
      </c>
      <c r="AT862" s="76">
        <f>IF(EA_Tabelle!$AI862="Ja",EA_Tabelle!$AN862,IF(EA_Tabelle!$AC862&lt;&gt;0,EA_Tabelle!$AC862,EA_Tabelle!$W862))</f>
        <v>0</v>
      </c>
      <c r="AU862" s="91">
        <f>IF(EA_Tabelle!$AI862="Ja",EA_Tabelle!$AO862,IF(EA_Tabelle!$AF862&lt;&gt;0,EA_Tabelle!$AF862,EA_Tabelle!$X862))</f>
        <v>0</v>
      </c>
    </row>
    <row r="863" spans="1:47" ht="25" customHeight="1" x14ac:dyDescent="0.3">
      <c r="A863" s="89" t="str">
        <f t="shared" si="208"/>
        <v>0_843</v>
      </c>
      <c r="B863" s="78">
        <f t="shared" si="211"/>
        <v>0</v>
      </c>
      <c r="C863" s="78">
        <f>IF(EA_Tabelle!$B538="","",COUNTIF($B$20:B862,EA_Tabelle!$B538)+1)</f>
        <v>843</v>
      </c>
      <c r="D863" s="77">
        <f t="shared" si="209"/>
        <v>0</v>
      </c>
      <c r="E863" s="77" t="e">
        <f>INDEX(Lieferanten[L_ID],MATCH(EA_Tabelle!$M863,Lieferanten[Lieferantenbezeichnung],0))</f>
        <v>#N/A</v>
      </c>
      <c r="F863" s="79">
        <f t="shared" si="212"/>
        <v>0</v>
      </c>
      <c r="G863" s="79" t="str">
        <f>IF(EA_Tabelle!$L863="","",(INDEX(BT[Ressort],MATCH(EA_Tabelle!$L863,BT[Bedarfsträger],0))))</f>
        <v/>
      </c>
      <c r="H863" s="80" t="str">
        <f>IF(EA_Tabelle!$L863="","",(INDEX(BT[BT_ID],MATCH(EA_Tabelle!$L863,BT[Bedarfsträger],0))))</f>
        <v/>
      </c>
      <c r="I863" s="82">
        <f t="shared" si="213"/>
        <v>0</v>
      </c>
      <c r="J863" s="82">
        <f t="shared" si="214"/>
        <v>0</v>
      </c>
      <c r="K863" s="83">
        <f t="shared" si="215"/>
        <v>0</v>
      </c>
      <c r="L863" s="44"/>
      <c r="M863" s="46"/>
      <c r="N863" s="208"/>
      <c r="O863" s="44"/>
      <c r="P863" s="43"/>
      <c r="Q863" s="206"/>
      <c r="R863" s="44"/>
      <c r="S863" s="90"/>
      <c r="T863" s="46"/>
      <c r="U863" s="210"/>
      <c r="V863" s="43"/>
      <c r="W863" s="186">
        <f>IFERROR(U863*INDEX(Preisstufen[Netto],MATCH(EA_Tabelle!T863,Preisstufen[Preisstufe],0)),0)</f>
        <v>0</v>
      </c>
      <c r="X863" s="186">
        <f t="shared" si="210"/>
        <v>0</v>
      </c>
      <c r="Y863" s="47"/>
      <c r="Z863" s="211"/>
      <c r="AA863" s="212"/>
      <c r="AB863" s="193">
        <f t="shared" si="216"/>
        <v>0</v>
      </c>
      <c r="AC863" s="211">
        <f t="shared" si="217"/>
        <v>0</v>
      </c>
      <c r="AD863" s="88">
        <v>0.19</v>
      </c>
      <c r="AE863" s="195">
        <f t="shared" si="220"/>
        <v>0</v>
      </c>
      <c r="AF863" s="211">
        <f t="shared" si="221"/>
        <v>0</v>
      </c>
      <c r="AG863" s="50"/>
      <c r="AH863" s="43"/>
      <c r="AI863" s="46"/>
      <c r="AJ863" s="43"/>
      <c r="AK863" s="43"/>
      <c r="AL863" s="46"/>
      <c r="AM863" s="47"/>
      <c r="AN863" s="76">
        <f t="shared" si="218"/>
        <v>0</v>
      </c>
      <c r="AO863" s="76">
        <f t="shared" si="222"/>
        <v>0</v>
      </c>
      <c r="AP863" s="214"/>
      <c r="AQ863" s="76">
        <f t="shared" si="219"/>
        <v>0</v>
      </c>
      <c r="AR863" s="91">
        <f t="shared" si="223"/>
        <v>0</v>
      </c>
      <c r="AS863" s="184">
        <f>IF(EA_Tabelle!$AI863="Ja",EA_Tabelle!$AM863,IF(EA_Tabelle!$Y863&lt;&gt;"",EA_Tabelle!$Y863,EA_Tabelle!$U863))</f>
        <v>0</v>
      </c>
      <c r="AT863" s="76">
        <f>IF(EA_Tabelle!$AI863="Ja",EA_Tabelle!$AN863,IF(EA_Tabelle!$AC863&lt;&gt;0,EA_Tabelle!$AC863,EA_Tabelle!$W863))</f>
        <v>0</v>
      </c>
      <c r="AU863" s="91">
        <f>IF(EA_Tabelle!$AI863="Ja",EA_Tabelle!$AO863,IF(EA_Tabelle!$AF863&lt;&gt;0,EA_Tabelle!$AF863,EA_Tabelle!$X863))</f>
        <v>0</v>
      </c>
    </row>
    <row r="864" spans="1:47" ht="25" customHeight="1" x14ac:dyDescent="0.3">
      <c r="A864" s="89" t="str">
        <f t="shared" si="208"/>
        <v>0_844</v>
      </c>
      <c r="B864" s="78">
        <f t="shared" si="211"/>
        <v>0</v>
      </c>
      <c r="C864" s="78">
        <f>IF(EA_Tabelle!$B539="","",COUNTIF($B$20:B863,EA_Tabelle!$B539)+1)</f>
        <v>844</v>
      </c>
      <c r="D864" s="77">
        <f t="shared" si="209"/>
        <v>0</v>
      </c>
      <c r="E864" s="77" t="e">
        <f>INDEX(Lieferanten[L_ID],MATCH(EA_Tabelle!$M864,Lieferanten[Lieferantenbezeichnung],0))</f>
        <v>#N/A</v>
      </c>
      <c r="F864" s="79">
        <f t="shared" si="212"/>
        <v>0</v>
      </c>
      <c r="G864" s="79" t="str">
        <f>IF(EA_Tabelle!$L864="","",(INDEX(BT[Ressort],MATCH(EA_Tabelle!$L864,BT[Bedarfsträger],0))))</f>
        <v/>
      </c>
      <c r="H864" s="80" t="str">
        <f>IF(EA_Tabelle!$L864="","",(INDEX(BT[BT_ID],MATCH(EA_Tabelle!$L864,BT[Bedarfsträger],0))))</f>
        <v/>
      </c>
      <c r="I864" s="82">
        <f t="shared" si="213"/>
        <v>0</v>
      </c>
      <c r="J864" s="82">
        <f t="shared" si="214"/>
        <v>0</v>
      </c>
      <c r="K864" s="83">
        <f t="shared" si="215"/>
        <v>0</v>
      </c>
      <c r="L864" s="44"/>
      <c r="M864" s="46"/>
      <c r="N864" s="208"/>
      <c r="O864" s="44"/>
      <c r="P864" s="43"/>
      <c r="Q864" s="206"/>
      <c r="R864" s="44"/>
      <c r="S864" s="90"/>
      <c r="T864" s="46"/>
      <c r="U864" s="210"/>
      <c r="V864" s="43"/>
      <c r="W864" s="186">
        <f>IFERROR(U864*INDEX(Preisstufen[Netto],MATCH(EA_Tabelle!T864,Preisstufen[Preisstufe],0)),0)</f>
        <v>0</v>
      </c>
      <c r="X864" s="186">
        <f t="shared" si="210"/>
        <v>0</v>
      </c>
      <c r="Y864" s="47"/>
      <c r="Z864" s="211"/>
      <c r="AA864" s="212"/>
      <c r="AB864" s="193">
        <f t="shared" si="216"/>
        <v>0</v>
      </c>
      <c r="AC864" s="211">
        <f t="shared" si="217"/>
        <v>0</v>
      </c>
      <c r="AD864" s="88">
        <v>0.19</v>
      </c>
      <c r="AE864" s="195">
        <f t="shared" si="220"/>
        <v>0</v>
      </c>
      <c r="AF864" s="211">
        <f t="shared" si="221"/>
        <v>0</v>
      </c>
      <c r="AG864" s="50"/>
      <c r="AH864" s="43"/>
      <c r="AI864" s="46"/>
      <c r="AJ864" s="43"/>
      <c r="AK864" s="43"/>
      <c r="AL864" s="46"/>
      <c r="AM864" s="47"/>
      <c r="AN864" s="76">
        <f t="shared" si="218"/>
        <v>0</v>
      </c>
      <c r="AO864" s="76">
        <f t="shared" si="222"/>
        <v>0</v>
      </c>
      <c r="AP864" s="214"/>
      <c r="AQ864" s="76">
        <f t="shared" si="219"/>
        <v>0</v>
      </c>
      <c r="AR864" s="91">
        <f t="shared" si="223"/>
        <v>0</v>
      </c>
      <c r="AS864" s="184">
        <f>IF(EA_Tabelle!$AI864="Ja",EA_Tabelle!$AM864,IF(EA_Tabelle!$Y864&lt;&gt;"",EA_Tabelle!$Y864,EA_Tabelle!$U864))</f>
        <v>0</v>
      </c>
      <c r="AT864" s="76">
        <f>IF(EA_Tabelle!$AI864="Ja",EA_Tabelle!$AN864,IF(EA_Tabelle!$AC864&lt;&gt;0,EA_Tabelle!$AC864,EA_Tabelle!$W864))</f>
        <v>0</v>
      </c>
      <c r="AU864" s="91">
        <f>IF(EA_Tabelle!$AI864="Ja",EA_Tabelle!$AO864,IF(EA_Tabelle!$AF864&lt;&gt;0,EA_Tabelle!$AF864,EA_Tabelle!$X864))</f>
        <v>0</v>
      </c>
    </row>
    <row r="865" spans="1:47" ht="25" customHeight="1" x14ac:dyDescent="0.3">
      <c r="A865" s="89" t="str">
        <f t="shared" si="208"/>
        <v>0_845</v>
      </c>
      <c r="B865" s="78">
        <f t="shared" si="211"/>
        <v>0</v>
      </c>
      <c r="C865" s="78">
        <f>IF(EA_Tabelle!$B540="","",COUNTIF($B$20:B864,EA_Tabelle!$B540)+1)</f>
        <v>845</v>
      </c>
      <c r="D865" s="77">
        <f t="shared" si="209"/>
        <v>0</v>
      </c>
      <c r="E865" s="77" t="e">
        <f>INDEX(Lieferanten[L_ID],MATCH(EA_Tabelle!$M865,Lieferanten[Lieferantenbezeichnung],0))</f>
        <v>#N/A</v>
      </c>
      <c r="F865" s="79">
        <f t="shared" si="212"/>
        <v>0</v>
      </c>
      <c r="G865" s="79" t="str">
        <f>IF(EA_Tabelle!$L865="","",(INDEX(BT[Ressort],MATCH(EA_Tabelle!$L865,BT[Bedarfsträger],0))))</f>
        <v/>
      </c>
      <c r="H865" s="80" t="str">
        <f>IF(EA_Tabelle!$L865="","",(INDEX(BT[BT_ID],MATCH(EA_Tabelle!$L865,BT[Bedarfsträger],0))))</f>
        <v/>
      </c>
      <c r="I865" s="82">
        <f t="shared" si="213"/>
        <v>0</v>
      </c>
      <c r="J865" s="82">
        <f t="shared" si="214"/>
        <v>0</v>
      </c>
      <c r="K865" s="83">
        <f t="shared" si="215"/>
        <v>0</v>
      </c>
      <c r="L865" s="44"/>
      <c r="M865" s="46"/>
      <c r="N865" s="208"/>
      <c r="O865" s="44"/>
      <c r="P865" s="43"/>
      <c r="Q865" s="206"/>
      <c r="R865" s="44"/>
      <c r="S865" s="90"/>
      <c r="T865" s="46"/>
      <c r="U865" s="210"/>
      <c r="V865" s="43"/>
      <c r="W865" s="186">
        <f>IFERROR(U865*INDEX(Preisstufen[Netto],MATCH(EA_Tabelle!T865,Preisstufen[Preisstufe],0)),0)</f>
        <v>0</v>
      </c>
      <c r="X865" s="186">
        <f t="shared" si="210"/>
        <v>0</v>
      </c>
      <c r="Y865" s="47"/>
      <c r="Z865" s="211"/>
      <c r="AA865" s="212"/>
      <c r="AB865" s="193">
        <f t="shared" si="216"/>
        <v>0</v>
      </c>
      <c r="AC865" s="211">
        <f t="shared" si="217"/>
        <v>0</v>
      </c>
      <c r="AD865" s="88">
        <v>0.19</v>
      </c>
      <c r="AE865" s="195">
        <f t="shared" si="220"/>
        <v>0</v>
      </c>
      <c r="AF865" s="211">
        <f t="shared" si="221"/>
        <v>0</v>
      </c>
      <c r="AG865" s="50"/>
      <c r="AH865" s="43"/>
      <c r="AI865" s="46"/>
      <c r="AJ865" s="43"/>
      <c r="AK865" s="43"/>
      <c r="AL865" s="46"/>
      <c r="AM865" s="47"/>
      <c r="AN865" s="76">
        <f t="shared" si="218"/>
        <v>0</v>
      </c>
      <c r="AO865" s="76">
        <f t="shared" si="222"/>
        <v>0</v>
      </c>
      <c r="AP865" s="214"/>
      <c r="AQ865" s="76">
        <f t="shared" si="219"/>
        <v>0</v>
      </c>
      <c r="AR865" s="91">
        <f t="shared" si="223"/>
        <v>0</v>
      </c>
      <c r="AS865" s="184">
        <f>IF(EA_Tabelle!$AI865="Ja",EA_Tabelle!$AM865,IF(EA_Tabelle!$Y865&lt;&gt;"",EA_Tabelle!$Y865,EA_Tabelle!$U865))</f>
        <v>0</v>
      </c>
      <c r="AT865" s="76">
        <f>IF(EA_Tabelle!$AI865="Ja",EA_Tabelle!$AN865,IF(EA_Tabelle!$AC865&lt;&gt;0,EA_Tabelle!$AC865,EA_Tabelle!$W865))</f>
        <v>0</v>
      </c>
      <c r="AU865" s="91">
        <f>IF(EA_Tabelle!$AI865="Ja",EA_Tabelle!$AO865,IF(EA_Tabelle!$AF865&lt;&gt;0,EA_Tabelle!$AF865,EA_Tabelle!$X865))</f>
        <v>0</v>
      </c>
    </row>
    <row r="866" spans="1:47" ht="25" customHeight="1" x14ac:dyDescent="0.3">
      <c r="A866" s="89" t="str">
        <f t="shared" si="208"/>
        <v>0_846</v>
      </c>
      <c r="B866" s="78">
        <f t="shared" si="211"/>
        <v>0</v>
      </c>
      <c r="C866" s="78">
        <f>IF(EA_Tabelle!$B541="","",COUNTIF($B$20:B865,EA_Tabelle!$B541)+1)</f>
        <v>846</v>
      </c>
      <c r="D866" s="77">
        <f t="shared" si="209"/>
        <v>0</v>
      </c>
      <c r="E866" s="77" t="e">
        <f>INDEX(Lieferanten[L_ID],MATCH(EA_Tabelle!$M866,Lieferanten[Lieferantenbezeichnung],0))</f>
        <v>#N/A</v>
      </c>
      <c r="F866" s="79">
        <f t="shared" si="212"/>
        <v>0</v>
      </c>
      <c r="G866" s="79" t="str">
        <f>IF(EA_Tabelle!$L866="","",(INDEX(BT[Ressort],MATCH(EA_Tabelle!$L866,BT[Bedarfsträger],0))))</f>
        <v/>
      </c>
      <c r="H866" s="80" t="str">
        <f>IF(EA_Tabelle!$L866="","",(INDEX(BT[BT_ID],MATCH(EA_Tabelle!$L866,BT[Bedarfsträger],0))))</f>
        <v/>
      </c>
      <c r="I866" s="82">
        <f t="shared" si="213"/>
        <v>0</v>
      </c>
      <c r="J866" s="82">
        <f t="shared" si="214"/>
        <v>0</v>
      </c>
      <c r="K866" s="83">
        <f t="shared" si="215"/>
        <v>0</v>
      </c>
      <c r="L866" s="44"/>
      <c r="M866" s="46"/>
      <c r="N866" s="208"/>
      <c r="O866" s="44"/>
      <c r="P866" s="43"/>
      <c r="Q866" s="206"/>
      <c r="R866" s="44"/>
      <c r="S866" s="90"/>
      <c r="T866" s="46"/>
      <c r="U866" s="210"/>
      <c r="V866" s="43"/>
      <c r="W866" s="186">
        <f>IFERROR(U866*INDEX(Preisstufen[Netto],MATCH(EA_Tabelle!T866,Preisstufen[Preisstufe],0)),0)</f>
        <v>0</v>
      </c>
      <c r="X866" s="186">
        <f t="shared" si="210"/>
        <v>0</v>
      </c>
      <c r="Y866" s="47"/>
      <c r="Z866" s="211"/>
      <c r="AA866" s="212"/>
      <c r="AB866" s="193">
        <f t="shared" si="216"/>
        <v>0</v>
      </c>
      <c r="AC866" s="211">
        <f t="shared" si="217"/>
        <v>0</v>
      </c>
      <c r="AD866" s="88">
        <v>0.19</v>
      </c>
      <c r="AE866" s="195">
        <f t="shared" si="220"/>
        <v>0</v>
      </c>
      <c r="AF866" s="211">
        <f t="shared" si="221"/>
        <v>0</v>
      </c>
      <c r="AG866" s="50"/>
      <c r="AH866" s="43"/>
      <c r="AI866" s="46"/>
      <c r="AJ866" s="43"/>
      <c r="AK866" s="43"/>
      <c r="AL866" s="46"/>
      <c r="AM866" s="47"/>
      <c r="AN866" s="76">
        <f t="shared" si="218"/>
        <v>0</v>
      </c>
      <c r="AO866" s="76">
        <f t="shared" si="222"/>
        <v>0</v>
      </c>
      <c r="AP866" s="214"/>
      <c r="AQ866" s="76">
        <f t="shared" si="219"/>
        <v>0</v>
      </c>
      <c r="AR866" s="91">
        <f t="shared" si="223"/>
        <v>0</v>
      </c>
      <c r="AS866" s="184">
        <f>IF(EA_Tabelle!$AI866="Ja",EA_Tabelle!$AM866,IF(EA_Tabelle!$Y866&lt;&gt;"",EA_Tabelle!$Y866,EA_Tabelle!$U866))</f>
        <v>0</v>
      </c>
      <c r="AT866" s="76">
        <f>IF(EA_Tabelle!$AI866="Ja",EA_Tabelle!$AN866,IF(EA_Tabelle!$AC866&lt;&gt;0,EA_Tabelle!$AC866,EA_Tabelle!$W866))</f>
        <v>0</v>
      </c>
      <c r="AU866" s="91">
        <f>IF(EA_Tabelle!$AI866="Ja",EA_Tabelle!$AO866,IF(EA_Tabelle!$AF866&lt;&gt;0,EA_Tabelle!$AF866,EA_Tabelle!$X866))</f>
        <v>0</v>
      </c>
    </row>
    <row r="867" spans="1:47" ht="25" customHeight="1" x14ac:dyDescent="0.3">
      <c r="A867" s="89" t="str">
        <f t="shared" si="208"/>
        <v>0_847</v>
      </c>
      <c r="B867" s="78">
        <f t="shared" si="211"/>
        <v>0</v>
      </c>
      <c r="C867" s="78">
        <f>IF(EA_Tabelle!$B542="","",COUNTIF($B$20:B866,EA_Tabelle!$B542)+1)</f>
        <v>847</v>
      </c>
      <c r="D867" s="77">
        <f t="shared" si="209"/>
        <v>0</v>
      </c>
      <c r="E867" s="77" t="e">
        <f>INDEX(Lieferanten[L_ID],MATCH(EA_Tabelle!$M867,Lieferanten[Lieferantenbezeichnung],0))</f>
        <v>#N/A</v>
      </c>
      <c r="F867" s="79">
        <f t="shared" si="212"/>
        <v>0</v>
      </c>
      <c r="G867" s="79" t="str">
        <f>IF(EA_Tabelle!$L867="","",(INDEX(BT[Ressort],MATCH(EA_Tabelle!$L867,BT[Bedarfsträger],0))))</f>
        <v/>
      </c>
      <c r="H867" s="80" t="str">
        <f>IF(EA_Tabelle!$L867="","",(INDEX(BT[BT_ID],MATCH(EA_Tabelle!$L867,BT[Bedarfsträger],0))))</f>
        <v/>
      </c>
      <c r="I867" s="82">
        <f t="shared" si="213"/>
        <v>0</v>
      </c>
      <c r="J867" s="82">
        <f t="shared" si="214"/>
        <v>0</v>
      </c>
      <c r="K867" s="83">
        <f t="shared" si="215"/>
        <v>0</v>
      </c>
      <c r="L867" s="44"/>
      <c r="M867" s="46"/>
      <c r="N867" s="208"/>
      <c r="O867" s="44"/>
      <c r="P867" s="43"/>
      <c r="Q867" s="206"/>
      <c r="R867" s="44"/>
      <c r="S867" s="90"/>
      <c r="T867" s="46"/>
      <c r="U867" s="210"/>
      <c r="V867" s="43"/>
      <c r="W867" s="186">
        <f>IFERROR(U867*INDEX(Preisstufen[Netto],MATCH(EA_Tabelle!T867,Preisstufen[Preisstufe],0)),0)</f>
        <v>0</v>
      </c>
      <c r="X867" s="186">
        <f t="shared" si="210"/>
        <v>0</v>
      </c>
      <c r="Y867" s="47"/>
      <c r="Z867" s="211"/>
      <c r="AA867" s="212"/>
      <c r="AB867" s="193">
        <f t="shared" si="216"/>
        <v>0</v>
      </c>
      <c r="AC867" s="211">
        <f t="shared" si="217"/>
        <v>0</v>
      </c>
      <c r="AD867" s="88">
        <v>0.19</v>
      </c>
      <c r="AE867" s="195">
        <f t="shared" si="220"/>
        <v>0</v>
      </c>
      <c r="AF867" s="211">
        <f t="shared" si="221"/>
        <v>0</v>
      </c>
      <c r="AG867" s="50"/>
      <c r="AH867" s="43"/>
      <c r="AI867" s="46"/>
      <c r="AJ867" s="43"/>
      <c r="AK867" s="43"/>
      <c r="AL867" s="46"/>
      <c r="AM867" s="47"/>
      <c r="AN867" s="76">
        <f t="shared" si="218"/>
        <v>0</v>
      </c>
      <c r="AO867" s="76">
        <f t="shared" si="222"/>
        <v>0</v>
      </c>
      <c r="AP867" s="214"/>
      <c r="AQ867" s="76">
        <f t="shared" si="219"/>
        <v>0</v>
      </c>
      <c r="AR867" s="91">
        <f t="shared" si="223"/>
        <v>0</v>
      </c>
      <c r="AS867" s="184">
        <f>IF(EA_Tabelle!$AI867="Ja",EA_Tabelle!$AM867,IF(EA_Tabelle!$Y867&lt;&gt;"",EA_Tabelle!$Y867,EA_Tabelle!$U867))</f>
        <v>0</v>
      </c>
      <c r="AT867" s="76">
        <f>IF(EA_Tabelle!$AI867="Ja",EA_Tabelle!$AN867,IF(EA_Tabelle!$AC867&lt;&gt;0,EA_Tabelle!$AC867,EA_Tabelle!$W867))</f>
        <v>0</v>
      </c>
      <c r="AU867" s="91">
        <f>IF(EA_Tabelle!$AI867="Ja",EA_Tabelle!$AO867,IF(EA_Tabelle!$AF867&lt;&gt;0,EA_Tabelle!$AF867,EA_Tabelle!$X867))</f>
        <v>0</v>
      </c>
    </row>
    <row r="868" spans="1:47" ht="25" customHeight="1" x14ac:dyDescent="0.3">
      <c r="A868" s="89" t="str">
        <f t="shared" si="208"/>
        <v>0_848</v>
      </c>
      <c r="B868" s="78">
        <f t="shared" si="211"/>
        <v>0</v>
      </c>
      <c r="C868" s="78">
        <f>IF(EA_Tabelle!$B543="","",COUNTIF($B$20:B867,EA_Tabelle!$B543)+1)</f>
        <v>848</v>
      </c>
      <c r="D868" s="77">
        <f t="shared" si="209"/>
        <v>0</v>
      </c>
      <c r="E868" s="77" t="e">
        <f>INDEX(Lieferanten[L_ID],MATCH(EA_Tabelle!$M868,Lieferanten[Lieferantenbezeichnung],0))</f>
        <v>#N/A</v>
      </c>
      <c r="F868" s="79">
        <f t="shared" si="212"/>
        <v>0</v>
      </c>
      <c r="G868" s="79" t="str">
        <f>IF(EA_Tabelle!$L868="","",(INDEX(BT[Ressort],MATCH(EA_Tabelle!$L868,BT[Bedarfsträger],0))))</f>
        <v/>
      </c>
      <c r="H868" s="80" t="str">
        <f>IF(EA_Tabelle!$L868="","",(INDEX(BT[BT_ID],MATCH(EA_Tabelle!$L868,BT[Bedarfsträger],0))))</f>
        <v/>
      </c>
      <c r="I868" s="82">
        <f t="shared" si="213"/>
        <v>0</v>
      </c>
      <c r="J868" s="82">
        <f t="shared" si="214"/>
        <v>0</v>
      </c>
      <c r="K868" s="83">
        <f t="shared" si="215"/>
        <v>0</v>
      </c>
      <c r="L868" s="44"/>
      <c r="M868" s="46"/>
      <c r="N868" s="208"/>
      <c r="O868" s="44"/>
      <c r="P868" s="43"/>
      <c r="Q868" s="206"/>
      <c r="R868" s="44"/>
      <c r="S868" s="90"/>
      <c r="T868" s="46"/>
      <c r="U868" s="210"/>
      <c r="V868" s="43"/>
      <c r="W868" s="186">
        <f>IFERROR(U868*INDEX(Preisstufen[Netto],MATCH(EA_Tabelle!T868,Preisstufen[Preisstufe],0)),0)</f>
        <v>0</v>
      </c>
      <c r="X868" s="186">
        <f t="shared" si="210"/>
        <v>0</v>
      </c>
      <c r="Y868" s="47"/>
      <c r="Z868" s="211"/>
      <c r="AA868" s="212"/>
      <c r="AB868" s="193">
        <f t="shared" si="216"/>
        <v>0</v>
      </c>
      <c r="AC868" s="211">
        <f t="shared" si="217"/>
        <v>0</v>
      </c>
      <c r="AD868" s="88">
        <v>0.19</v>
      </c>
      <c r="AE868" s="195">
        <f t="shared" si="220"/>
        <v>0</v>
      </c>
      <c r="AF868" s="211">
        <f t="shared" si="221"/>
        <v>0</v>
      </c>
      <c r="AG868" s="50"/>
      <c r="AH868" s="43"/>
      <c r="AI868" s="46"/>
      <c r="AJ868" s="43"/>
      <c r="AK868" s="43"/>
      <c r="AL868" s="46"/>
      <c r="AM868" s="47"/>
      <c r="AN868" s="76">
        <f t="shared" si="218"/>
        <v>0</v>
      </c>
      <c r="AO868" s="76">
        <f t="shared" si="222"/>
        <v>0</v>
      </c>
      <c r="AP868" s="214"/>
      <c r="AQ868" s="76">
        <f t="shared" si="219"/>
        <v>0</v>
      </c>
      <c r="AR868" s="91">
        <f t="shared" si="223"/>
        <v>0</v>
      </c>
      <c r="AS868" s="184">
        <f>IF(EA_Tabelle!$AI868="Ja",EA_Tabelle!$AM868,IF(EA_Tabelle!$Y868&lt;&gt;"",EA_Tabelle!$Y868,EA_Tabelle!$U868))</f>
        <v>0</v>
      </c>
      <c r="AT868" s="76">
        <f>IF(EA_Tabelle!$AI868="Ja",EA_Tabelle!$AN868,IF(EA_Tabelle!$AC868&lt;&gt;0,EA_Tabelle!$AC868,EA_Tabelle!$W868))</f>
        <v>0</v>
      </c>
      <c r="AU868" s="91">
        <f>IF(EA_Tabelle!$AI868="Ja",EA_Tabelle!$AO868,IF(EA_Tabelle!$AF868&lt;&gt;0,EA_Tabelle!$AF868,EA_Tabelle!$X868))</f>
        <v>0</v>
      </c>
    </row>
    <row r="869" spans="1:47" ht="25" customHeight="1" x14ac:dyDescent="0.3">
      <c r="A869" s="89" t="str">
        <f t="shared" si="208"/>
        <v>0_849</v>
      </c>
      <c r="B869" s="78">
        <f t="shared" si="211"/>
        <v>0</v>
      </c>
      <c r="C869" s="78">
        <f>IF(EA_Tabelle!$B544="","",COUNTIF($B$20:B868,EA_Tabelle!$B544)+1)</f>
        <v>849</v>
      </c>
      <c r="D869" s="77">
        <f t="shared" si="209"/>
        <v>0</v>
      </c>
      <c r="E869" s="77" t="e">
        <f>INDEX(Lieferanten[L_ID],MATCH(EA_Tabelle!$M869,Lieferanten[Lieferantenbezeichnung],0))</f>
        <v>#N/A</v>
      </c>
      <c r="F869" s="79">
        <f t="shared" si="212"/>
        <v>0</v>
      </c>
      <c r="G869" s="79" t="str">
        <f>IF(EA_Tabelle!$L869="","",(INDEX(BT[Ressort],MATCH(EA_Tabelle!$L869,BT[Bedarfsträger],0))))</f>
        <v/>
      </c>
      <c r="H869" s="80" t="str">
        <f>IF(EA_Tabelle!$L869="","",(INDEX(BT[BT_ID],MATCH(EA_Tabelle!$L869,BT[Bedarfsträger],0))))</f>
        <v/>
      </c>
      <c r="I869" s="82">
        <f t="shared" si="213"/>
        <v>0</v>
      </c>
      <c r="J869" s="82">
        <f t="shared" si="214"/>
        <v>0</v>
      </c>
      <c r="K869" s="83">
        <f t="shared" si="215"/>
        <v>0</v>
      </c>
      <c r="L869" s="44"/>
      <c r="M869" s="46"/>
      <c r="N869" s="208"/>
      <c r="O869" s="44"/>
      <c r="P869" s="43"/>
      <c r="Q869" s="206"/>
      <c r="R869" s="44"/>
      <c r="S869" s="90"/>
      <c r="T869" s="46"/>
      <c r="U869" s="210"/>
      <c r="V869" s="43"/>
      <c r="W869" s="186">
        <f>IFERROR(U869*INDEX(Preisstufen[Netto],MATCH(EA_Tabelle!T869,Preisstufen[Preisstufe],0)),0)</f>
        <v>0</v>
      </c>
      <c r="X869" s="186">
        <f t="shared" si="210"/>
        <v>0</v>
      </c>
      <c r="Y869" s="47"/>
      <c r="Z869" s="211"/>
      <c r="AA869" s="212"/>
      <c r="AB869" s="193">
        <f t="shared" si="216"/>
        <v>0</v>
      </c>
      <c r="AC869" s="211">
        <f t="shared" si="217"/>
        <v>0</v>
      </c>
      <c r="AD869" s="88">
        <v>0.19</v>
      </c>
      <c r="AE869" s="195">
        <f t="shared" si="220"/>
        <v>0</v>
      </c>
      <c r="AF869" s="211">
        <f t="shared" si="221"/>
        <v>0</v>
      </c>
      <c r="AG869" s="50"/>
      <c r="AH869" s="43"/>
      <c r="AI869" s="46"/>
      <c r="AJ869" s="43"/>
      <c r="AK869" s="43"/>
      <c r="AL869" s="46"/>
      <c r="AM869" s="47"/>
      <c r="AN869" s="76">
        <f t="shared" si="218"/>
        <v>0</v>
      </c>
      <c r="AO869" s="76">
        <f t="shared" si="222"/>
        <v>0</v>
      </c>
      <c r="AP869" s="214"/>
      <c r="AQ869" s="76">
        <f t="shared" si="219"/>
        <v>0</v>
      </c>
      <c r="AR869" s="91">
        <f t="shared" si="223"/>
        <v>0</v>
      </c>
      <c r="AS869" s="184">
        <f>IF(EA_Tabelle!$AI869="Ja",EA_Tabelle!$AM869,IF(EA_Tabelle!$Y869&lt;&gt;"",EA_Tabelle!$Y869,EA_Tabelle!$U869))</f>
        <v>0</v>
      </c>
      <c r="AT869" s="76">
        <f>IF(EA_Tabelle!$AI869="Ja",EA_Tabelle!$AN869,IF(EA_Tabelle!$AC869&lt;&gt;0,EA_Tabelle!$AC869,EA_Tabelle!$W869))</f>
        <v>0</v>
      </c>
      <c r="AU869" s="91">
        <f>IF(EA_Tabelle!$AI869="Ja",EA_Tabelle!$AO869,IF(EA_Tabelle!$AF869&lt;&gt;0,EA_Tabelle!$AF869,EA_Tabelle!$X869))</f>
        <v>0</v>
      </c>
    </row>
    <row r="870" spans="1:47" ht="25" customHeight="1" x14ac:dyDescent="0.3">
      <c r="A870" s="89" t="str">
        <f t="shared" si="208"/>
        <v>0_850</v>
      </c>
      <c r="B870" s="78">
        <f t="shared" si="211"/>
        <v>0</v>
      </c>
      <c r="C870" s="78">
        <f>IF(EA_Tabelle!$B545="","",COUNTIF($B$20:B869,EA_Tabelle!$B545)+1)</f>
        <v>850</v>
      </c>
      <c r="D870" s="77">
        <f t="shared" si="209"/>
        <v>0</v>
      </c>
      <c r="E870" s="77" t="e">
        <f>INDEX(Lieferanten[L_ID],MATCH(EA_Tabelle!$M870,Lieferanten[Lieferantenbezeichnung],0))</f>
        <v>#N/A</v>
      </c>
      <c r="F870" s="79">
        <f t="shared" si="212"/>
        <v>0</v>
      </c>
      <c r="G870" s="79" t="str">
        <f>IF(EA_Tabelle!$L870="","",(INDEX(BT[Ressort],MATCH(EA_Tabelle!$L870,BT[Bedarfsträger],0))))</f>
        <v/>
      </c>
      <c r="H870" s="80" t="str">
        <f>IF(EA_Tabelle!$L870="","",(INDEX(BT[BT_ID],MATCH(EA_Tabelle!$L870,BT[Bedarfsträger],0))))</f>
        <v/>
      </c>
      <c r="I870" s="82">
        <f t="shared" si="213"/>
        <v>0</v>
      </c>
      <c r="J870" s="82">
        <f t="shared" si="214"/>
        <v>0</v>
      </c>
      <c r="K870" s="83">
        <f t="shared" si="215"/>
        <v>0</v>
      </c>
      <c r="L870" s="44"/>
      <c r="M870" s="46"/>
      <c r="N870" s="208"/>
      <c r="O870" s="44"/>
      <c r="P870" s="43"/>
      <c r="Q870" s="206"/>
      <c r="R870" s="44"/>
      <c r="S870" s="90"/>
      <c r="T870" s="46"/>
      <c r="U870" s="210"/>
      <c r="V870" s="43"/>
      <c r="W870" s="186">
        <f>IFERROR(U870*INDEX(Preisstufen[Netto],MATCH(EA_Tabelle!T870,Preisstufen[Preisstufe],0)),0)</f>
        <v>0</v>
      </c>
      <c r="X870" s="186">
        <f t="shared" si="210"/>
        <v>0</v>
      </c>
      <c r="Y870" s="47"/>
      <c r="Z870" s="211"/>
      <c r="AA870" s="212"/>
      <c r="AB870" s="193">
        <f t="shared" si="216"/>
        <v>0</v>
      </c>
      <c r="AC870" s="211">
        <f t="shared" si="217"/>
        <v>0</v>
      </c>
      <c r="AD870" s="88">
        <v>0.19</v>
      </c>
      <c r="AE870" s="195">
        <f t="shared" si="220"/>
        <v>0</v>
      </c>
      <c r="AF870" s="211">
        <f t="shared" si="221"/>
        <v>0</v>
      </c>
      <c r="AG870" s="50"/>
      <c r="AH870" s="43"/>
      <c r="AI870" s="46"/>
      <c r="AJ870" s="43"/>
      <c r="AK870" s="43"/>
      <c r="AL870" s="46"/>
      <c r="AM870" s="47"/>
      <c r="AN870" s="76">
        <f t="shared" si="218"/>
        <v>0</v>
      </c>
      <c r="AO870" s="76">
        <f t="shared" si="222"/>
        <v>0</v>
      </c>
      <c r="AP870" s="214"/>
      <c r="AQ870" s="76">
        <f t="shared" si="219"/>
        <v>0</v>
      </c>
      <c r="AR870" s="91">
        <f t="shared" si="223"/>
        <v>0</v>
      </c>
      <c r="AS870" s="184">
        <f>IF(EA_Tabelle!$AI870="Ja",EA_Tabelle!$AM870,IF(EA_Tabelle!$Y870&lt;&gt;"",EA_Tabelle!$Y870,EA_Tabelle!$U870))</f>
        <v>0</v>
      </c>
      <c r="AT870" s="76">
        <f>IF(EA_Tabelle!$AI870="Ja",EA_Tabelle!$AN870,IF(EA_Tabelle!$AC870&lt;&gt;0,EA_Tabelle!$AC870,EA_Tabelle!$W870))</f>
        <v>0</v>
      </c>
      <c r="AU870" s="91">
        <f>IF(EA_Tabelle!$AI870="Ja",EA_Tabelle!$AO870,IF(EA_Tabelle!$AF870&lt;&gt;0,EA_Tabelle!$AF870,EA_Tabelle!$X870))</f>
        <v>0</v>
      </c>
    </row>
    <row r="871" spans="1:47" ht="25" customHeight="1" x14ac:dyDescent="0.3">
      <c r="A871" s="89" t="str">
        <f t="shared" si="208"/>
        <v>0_851</v>
      </c>
      <c r="B871" s="78">
        <f t="shared" si="211"/>
        <v>0</v>
      </c>
      <c r="C871" s="78">
        <f>IF(EA_Tabelle!$B546="","",COUNTIF($B$20:B870,EA_Tabelle!$B546)+1)</f>
        <v>851</v>
      </c>
      <c r="D871" s="77">
        <f t="shared" si="209"/>
        <v>0</v>
      </c>
      <c r="E871" s="77" t="e">
        <f>INDEX(Lieferanten[L_ID],MATCH(EA_Tabelle!$M871,Lieferanten[Lieferantenbezeichnung],0))</f>
        <v>#N/A</v>
      </c>
      <c r="F871" s="79">
        <f t="shared" si="212"/>
        <v>0</v>
      </c>
      <c r="G871" s="79" t="str">
        <f>IF(EA_Tabelle!$L871="","",(INDEX(BT[Ressort],MATCH(EA_Tabelle!$L871,BT[Bedarfsträger],0))))</f>
        <v/>
      </c>
      <c r="H871" s="80" t="str">
        <f>IF(EA_Tabelle!$L871="","",(INDEX(BT[BT_ID],MATCH(EA_Tabelle!$L871,BT[Bedarfsträger],0))))</f>
        <v/>
      </c>
      <c r="I871" s="82">
        <f t="shared" si="213"/>
        <v>0</v>
      </c>
      <c r="J871" s="82">
        <f t="shared" si="214"/>
        <v>0</v>
      </c>
      <c r="K871" s="83">
        <f t="shared" si="215"/>
        <v>0</v>
      </c>
      <c r="L871" s="44"/>
      <c r="M871" s="46"/>
      <c r="N871" s="208"/>
      <c r="O871" s="44"/>
      <c r="P871" s="43"/>
      <c r="Q871" s="206"/>
      <c r="R871" s="44"/>
      <c r="S871" s="90"/>
      <c r="T871" s="46"/>
      <c r="U871" s="210"/>
      <c r="V871" s="43"/>
      <c r="W871" s="186">
        <f>IFERROR(U871*INDEX(Preisstufen[Netto],MATCH(EA_Tabelle!T871,Preisstufen[Preisstufe],0)),0)</f>
        <v>0</v>
      </c>
      <c r="X871" s="186">
        <f t="shared" si="210"/>
        <v>0</v>
      </c>
      <c r="Y871" s="47"/>
      <c r="Z871" s="211"/>
      <c r="AA871" s="212"/>
      <c r="AB871" s="193">
        <f t="shared" si="216"/>
        <v>0</v>
      </c>
      <c r="AC871" s="211">
        <f t="shared" si="217"/>
        <v>0</v>
      </c>
      <c r="AD871" s="88">
        <v>0.19</v>
      </c>
      <c r="AE871" s="195">
        <f t="shared" si="220"/>
        <v>0</v>
      </c>
      <c r="AF871" s="211">
        <f t="shared" si="221"/>
        <v>0</v>
      </c>
      <c r="AG871" s="50"/>
      <c r="AH871" s="43"/>
      <c r="AI871" s="46"/>
      <c r="AJ871" s="43"/>
      <c r="AK871" s="43"/>
      <c r="AL871" s="46"/>
      <c r="AM871" s="47"/>
      <c r="AN871" s="76">
        <f t="shared" si="218"/>
        <v>0</v>
      </c>
      <c r="AO871" s="76">
        <f t="shared" si="222"/>
        <v>0</v>
      </c>
      <c r="AP871" s="214"/>
      <c r="AQ871" s="76">
        <f t="shared" si="219"/>
        <v>0</v>
      </c>
      <c r="AR871" s="91">
        <f t="shared" si="223"/>
        <v>0</v>
      </c>
      <c r="AS871" s="184">
        <f>IF(EA_Tabelle!$AI871="Ja",EA_Tabelle!$AM871,IF(EA_Tabelle!$Y871&lt;&gt;"",EA_Tabelle!$Y871,EA_Tabelle!$U871))</f>
        <v>0</v>
      </c>
      <c r="AT871" s="76">
        <f>IF(EA_Tabelle!$AI871="Ja",EA_Tabelle!$AN871,IF(EA_Tabelle!$AC871&lt;&gt;0,EA_Tabelle!$AC871,EA_Tabelle!$W871))</f>
        <v>0</v>
      </c>
      <c r="AU871" s="91">
        <f>IF(EA_Tabelle!$AI871="Ja",EA_Tabelle!$AO871,IF(EA_Tabelle!$AF871&lt;&gt;0,EA_Tabelle!$AF871,EA_Tabelle!$X871))</f>
        <v>0</v>
      </c>
    </row>
    <row r="872" spans="1:47" ht="25" customHeight="1" x14ac:dyDescent="0.3">
      <c r="A872" s="89" t="str">
        <f t="shared" si="208"/>
        <v>0_852</v>
      </c>
      <c r="B872" s="78">
        <f t="shared" si="211"/>
        <v>0</v>
      </c>
      <c r="C872" s="78">
        <f>IF(EA_Tabelle!$B547="","",COUNTIF($B$20:B871,EA_Tabelle!$B547)+1)</f>
        <v>852</v>
      </c>
      <c r="D872" s="77">
        <f t="shared" si="209"/>
        <v>0</v>
      </c>
      <c r="E872" s="77" t="e">
        <f>INDEX(Lieferanten[L_ID],MATCH(EA_Tabelle!$M872,Lieferanten[Lieferantenbezeichnung],0))</f>
        <v>#N/A</v>
      </c>
      <c r="F872" s="79">
        <f t="shared" si="212"/>
        <v>0</v>
      </c>
      <c r="G872" s="79" t="str">
        <f>IF(EA_Tabelle!$L872="","",(INDEX(BT[Ressort],MATCH(EA_Tabelle!$L872,BT[Bedarfsträger],0))))</f>
        <v/>
      </c>
      <c r="H872" s="80" t="str">
        <f>IF(EA_Tabelle!$L872="","",(INDEX(BT[BT_ID],MATCH(EA_Tabelle!$L872,BT[Bedarfsträger],0))))</f>
        <v/>
      </c>
      <c r="I872" s="82">
        <f t="shared" si="213"/>
        <v>0</v>
      </c>
      <c r="J872" s="82">
        <f t="shared" si="214"/>
        <v>0</v>
      </c>
      <c r="K872" s="83">
        <f t="shared" si="215"/>
        <v>0</v>
      </c>
      <c r="L872" s="44"/>
      <c r="M872" s="46"/>
      <c r="N872" s="208"/>
      <c r="O872" s="44"/>
      <c r="P872" s="43"/>
      <c r="Q872" s="206"/>
      <c r="R872" s="44"/>
      <c r="S872" s="90"/>
      <c r="T872" s="46"/>
      <c r="U872" s="210"/>
      <c r="V872" s="43"/>
      <c r="W872" s="186">
        <f>IFERROR(U872*INDEX(Preisstufen[Netto],MATCH(EA_Tabelle!T872,Preisstufen[Preisstufe],0)),0)</f>
        <v>0</v>
      </c>
      <c r="X872" s="186">
        <f t="shared" si="210"/>
        <v>0</v>
      </c>
      <c r="Y872" s="47"/>
      <c r="Z872" s="211"/>
      <c r="AA872" s="212"/>
      <c r="AB872" s="193">
        <f t="shared" si="216"/>
        <v>0</v>
      </c>
      <c r="AC872" s="211">
        <f t="shared" si="217"/>
        <v>0</v>
      </c>
      <c r="AD872" s="88">
        <v>0.19</v>
      </c>
      <c r="AE872" s="195">
        <f t="shared" si="220"/>
        <v>0</v>
      </c>
      <c r="AF872" s="211">
        <f t="shared" si="221"/>
        <v>0</v>
      </c>
      <c r="AG872" s="50"/>
      <c r="AH872" s="43"/>
      <c r="AI872" s="46"/>
      <c r="AJ872" s="43"/>
      <c r="AK872" s="43"/>
      <c r="AL872" s="46"/>
      <c r="AM872" s="47"/>
      <c r="AN872" s="76">
        <f t="shared" si="218"/>
        <v>0</v>
      </c>
      <c r="AO872" s="76">
        <f t="shared" si="222"/>
        <v>0</v>
      </c>
      <c r="AP872" s="214"/>
      <c r="AQ872" s="76">
        <f t="shared" si="219"/>
        <v>0</v>
      </c>
      <c r="AR872" s="91">
        <f t="shared" si="223"/>
        <v>0</v>
      </c>
      <c r="AS872" s="184">
        <f>IF(EA_Tabelle!$AI872="Ja",EA_Tabelle!$AM872,IF(EA_Tabelle!$Y872&lt;&gt;"",EA_Tabelle!$Y872,EA_Tabelle!$U872))</f>
        <v>0</v>
      </c>
      <c r="AT872" s="76">
        <f>IF(EA_Tabelle!$AI872="Ja",EA_Tabelle!$AN872,IF(EA_Tabelle!$AC872&lt;&gt;0,EA_Tabelle!$AC872,EA_Tabelle!$W872))</f>
        <v>0</v>
      </c>
      <c r="AU872" s="91">
        <f>IF(EA_Tabelle!$AI872="Ja",EA_Tabelle!$AO872,IF(EA_Tabelle!$AF872&lt;&gt;0,EA_Tabelle!$AF872,EA_Tabelle!$X872))</f>
        <v>0</v>
      </c>
    </row>
    <row r="873" spans="1:47" ht="25" customHeight="1" x14ac:dyDescent="0.3">
      <c r="A873" s="89" t="str">
        <f t="shared" si="208"/>
        <v>0_853</v>
      </c>
      <c r="B873" s="78">
        <f t="shared" si="211"/>
        <v>0</v>
      </c>
      <c r="C873" s="78">
        <f>IF(EA_Tabelle!$B548="","",COUNTIF($B$20:B872,EA_Tabelle!$B548)+1)</f>
        <v>853</v>
      </c>
      <c r="D873" s="77">
        <f t="shared" si="209"/>
        <v>0</v>
      </c>
      <c r="E873" s="77" t="e">
        <f>INDEX(Lieferanten[L_ID],MATCH(EA_Tabelle!$M873,Lieferanten[Lieferantenbezeichnung],0))</f>
        <v>#N/A</v>
      </c>
      <c r="F873" s="79">
        <f t="shared" si="212"/>
        <v>0</v>
      </c>
      <c r="G873" s="79" t="str">
        <f>IF(EA_Tabelle!$L873="","",(INDEX(BT[Ressort],MATCH(EA_Tabelle!$L873,BT[Bedarfsträger],0))))</f>
        <v/>
      </c>
      <c r="H873" s="80" t="str">
        <f>IF(EA_Tabelle!$L873="","",(INDEX(BT[BT_ID],MATCH(EA_Tabelle!$L873,BT[Bedarfsträger],0))))</f>
        <v/>
      </c>
      <c r="I873" s="82">
        <f t="shared" si="213"/>
        <v>0</v>
      </c>
      <c r="J873" s="82">
        <f t="shared" si="214"/>
        <v>0</v>
      </c>
      <c r="K873" s="83">
        <f t="shared" si="215"/>
        <v>0</v>
      </c>
      <c r="L873" s="44"/>
      <c r="M873" s="46"/>
      <c r="N873" s="208"/>
      <c r="O873" s="44"/>
      <c r="P873" s="43"/>
      <c r="Q873" s="206"/>
      <c r="R873" s="44"/>
      <c r="S873" s="90"/>
      <c r="T873" s="46"/>
      <c r="U873" s="210"/>
      <c r="V873" s="43"/>
      <c r="W873" s="186">
        <f>IFERROR(U873*INDEX(Preisstufen[Netto],MATCH(EA_Tabelle!T873,Preisstufen[Preisstufe],0)),0)</f>
        <v>0</v>
      </c>
      <c r="X873" s="186">
        <f t="shared" si="210"/>
        <v>0</v>
      </c>
      <c r="Y873" s="47"/>
      <c r="Z873" s="211"/>
      <c r="AA873" s="212"/>
      <c r="AB873" s="193">
        <f t="shared" si="216"/>
        <v>0</v>
      </c>
      <c r="AC873" s="211">
        <f t="shared" si="217"/>
        <v>0</v>
      </c>
      <c r="AD873" s="88">
        <v>0.19</v>
      </c>
      <c r="AE873" s="195">
        <f t="shared" si="220"/>
        <v>0</v>
      </c>
      <c r="AF873" s="211">
        <f t="shared" si="221"/>
        <v>0</v>
      </c>
      <c r="AG873" s="50"/>
      <c r="AH873" s="43"/>
      <c r="AI873" s="46"/>
      <c r="AJ873" s="43"/>
      <c r="AK873" s="43"/>
      <c r="AL873" s="46"/>
      <c r="AM873" s="47"/>
      <c r="AN873" s="76">
        <f t="shared" si="218"/>
        <v>0</v>
      </c>
      <c r="AO873" s="76">
        <f t="shared" si="222"/>
        <v>0</v>
      </c>
      <c r="AP873" s="214"/>
      <c r="AQ873" s="76">
        <f t="shared" si="219"/>
        <v>0</v>
      </c>
      <c r="AR873" s="91">
        <f t="shared" si="223"/>
        <v>0</v>
      </c>
      <c r="AS873" s="184">
        <f>IF(EA_Tabelle!$AI873="Ja",EA_Tabelle!$AM873,IF(EA_Tabelle!$Y873&lt;&gt;"",EA_Tabelle!$Y873,EA_Tabelle!$U873))</f>
        <v>0</v>
      </c>
      <c r="AT873" s="76">
        <f>IF(EA_Tabelle!$AI873="Ja",EA_Tabelle!$AN873,IF(EA_Tabelle!$AC873&lt;&gt;0,EA_Tabelle!$AC873,EA_Tabelle!$W873))</f>
        <v>0</v>
      </c>
      <c r="AU873" s="91">
        <f>IF(EA_Tabelle!$AI873="Ja",EA_Tabelle!$AO873,IF(EA_Tabelle!$AF873&lt;&gt;0,EA_Tabelle!$AF873,EA_Tabelle!$X873))</f>
        <v>0</v>
      </c>
    </row>
    <row r="874" spans="1:47" ht="25" customHeight="1" x14ac:dyDescent="0.3">
      <c r="A874" s="89" t="str">
        <f t="shared" si="208"/>
        <v>0_854</v>
      </c>
      <c r="B874" s="78">
        <f t="shared" si="211"/>
        <v>0</v>
      </c>
      <c r="C874" s="78">
        <f>IF(EA_Tabelle!$B549="","",COUNTIF($B$20:B873,EA_Tabelle!$B549)+1)</f>
        <v>854</v>
      </c>
      <c r="D874" s="77">
        <f t="shared" si="209"/>
        <v>0</v>
      </c>
      <c r="E874" s="77" t="e">
        <f>INDEX(Lieferanten[L_ID],MATCH(EA_Tabelle!$M874,Lieferanten[Lieferantenbezeichnung],0))</f>
        <v>#N/A</v>
      </c>
      <c r="F874" s="79">
        <f t="shared" si="212"/>
        <v>0</v>
      </c>
      <c r="G874" s="79" t="str">
        <f>IF(EA_Tabelle!$L874="","",(INDEX(BT[Ressort],MATCH(EA_Tabelle!$L874,BT[Bedarfsträger],0))))</f>
        <v/>
      </c>
      <c r="H874" s="80" t="str">
        <f>IF(EA_Tabelle!$L874="","",(INDEX(BT[BT_ID],MATCH(EA_Tabelle!$L874,BT[Bedarfsträger],0))))</f>
        <v/>
      </c>
      <c r="I874" s="82">
        <f t="shared" si="213"/>
        <v>0</v>
      </c>
      <c r="J874" s="82">
        <f t="shared" si="214"/>
        <v>0</v>
      </c>
      <c r="K874" s="83">
        <f t="shared" si="215"/>
        <v>0</v>
      </c>
      <c r="L874" s="44"/>
      <c r="M874" s="46"/>
      <c r="N874" s="208"/>
      <c r="O874" s="44"/>
      <c r="P874" s="43"/>
      <c r="Q874" s="206"/>
      <c r="R874" s="44"/>
      <c r="S874" s="90"/>
      <c r="T874" s="46"/>
      <c r="U874" s="210"/>
      <c r="V874" s="43"/>
      <c r="W874" s="186">
        <f>IFERROR(U874*INDEX(Preisstufen[Netto],MATCH(EA_Tabelle!T874,Preisstufen[Preisstufe],0)),0)</f>
        <v>0</v>
      </c>
      <c r="X874" s="186">
        <f t="shared" si="210"/>
        <v>0</v>
      </c>
      <c r="Y874" s="47"/>
      <c r="Z874" s="211"/>
      <c r="AA874" s="212"/>
      <c r="AB874" s="193">
        <f t="shared" si="216"/>
        <v>0</v>
      </c>
      <c r="AC874" s="211">
        <f t="shared" si="217"/>
        <v>0</v>
      </c>
      <c r="AD874" s="88">
        <v>0.19</v>
      </c>
      <c r="AE874" s="195">
        <f t="shared" si="220"/>
        <v>0</v>
      </c>
      <c r="AF874" s="211">
        <f t="shared" si="221"/>
        <v>0</v>
      </c>
      <c r="AG874" s="50"/>
      <c r="AH874" s="43"/>
      <c r="AI874" s="46"/>
      <c r="AJ874" s="43"/>
      <c r="AK874" s="43"/>
      <c r="AL874" s="46"/>
      <c r="AM874" s="47"/>
      <c r="AN874" s="76">
        <f t="shared" si="218"/>
        <v>0</v>
      </c>
      <c r="AO874" s="76">
        <f t="shared" si="222"/>
        <v>0</v>
      </c>
      <c r="AP874" s="214"/>
      <c r="AQ874" s="76">
        <f t="shared" si="219"/>
        <v>0</v>
      </c>
      <c r="AR874" s="91">
        <f t="shared" si="223"/>
        <v>0</v>
      </c>
      <c r="AS874" s="184">
        <f>IF(EA_Tabelle!$AI874="Ja",EA_Tabelle!$AM874,IF(EA_Tabelle!$Y874&lt;&gt;"",EA_Tabelle!$Y874,EA_Tabelle!$U874))</f>
        <v>0</v>
      </c>
      <c r="AT874" s="76">
        <f>IF(EA_Tabelle!$AI874="Ja",EA_Tabelle!$AN874,IF(EA_Tabelle!$AC874&lt;&gt;0,EA_Tabelle!$AC874,EA_Tabelle!$W874))</f>
        <v>0</v>
      </c>
      <c r="AU874" s="91">
        <f>IF(EA_Tabelle!$AI874="Ja",EA_Tabelle!$AO874,IF(EA_Tabelle!$AF874&lt;&gt;0,EA_Tabelle!$AF874,EA_Tabelle!$X874))</f>
        <v>0</v>
      </c>
    </row>
    <row r="875" spans="1:47" ht="25" customHeight="1" x14ac:dyDescent="0.3">
      <c r="A875" s="89" t="str">
        <f t="shared" ref="A875:A938" si="224">IF(B875="","",B875&amp;"_"&amp;C875)</f>
        <v>0_855</v>
      </c>
      <c r="B875" s="78">
        <f t="shared" si="211"/>
        <v>0</v>
      </c>
      <c r="C875" s="78">
        <f>IF(EA_Tabelle!$B550="","",COUNTIF($B$20:B874,EA_Tabelle!$B550)+1)</f>
        <v>855</v>
      </c>
      <c r="D875" s="77">
        <f t="shared" ref="D875:D938" si="225">$S$6</f>
        <v>0</v>
      </c>
      <c r="E875" s="77" t="e">
        <f>INDEX(Lieferanten[L_ID],MATCH(EA_Tabelle!$M875,Lieferanten[Lieferantenbezeichnung],0))</f>
        <v>#N/A</v>
      </c>
      <c r="F875" s="79">
        <f t="shared" si="212"/>
        <v>0</v>
      </c>
      <c r="G875" s="79" t="str">
        <f>IF(EA_Tabelle!$L875="","",(INDEX(BT[Ressort],MATCH(EA_Tabelle!$L875,BT[Bedarfsträger],0))))</f>
        <v/>
      </c>
      <c r="H875" s="80" t="str">
        <f>IF(EA_Tabelle!$L875="","",(INDEX(BT[BT_ID],MATCH(EA_Tabelle!$L875,BT[Bedarfsträger],0))))</f>
        <v/>
      </c>
      <c r="I875" s="82">
        <f t="shared" si="213"/>
        <v>0</v>
      </c>
      <c r="J875" s="82">
        <f t="shared" si="214"/>
        <v>0</v>
      </c>
      <c r="K875" s="83">
        <f t="shared" si="215"/>
        <v>0</v>
      </c>
      <c r="L875" s="44"/>
      <c r="M875" s="46"/>
      <c r="N875" s="208"/>
      <c r="O875" s="44"/>
      <c r="P875" s="43"/>
      <c r="Q875" s="206"/>
      <c r="R875" s="44"/>
      <c r="S875" s="90"/>
      <c r="T875" s="46"/>
      <c r="U875" s="210"/>
      <c r="V875" s="43"/>
      <c r="W875" s="186">
        <f>IFERROR(U875*INDEX(Preisstufen[Netto],MATCH(EA_Tabelle!T875,Preisstufen[Preisstufe],0)),0)</f>
        <v>0</v>
      </c>
      <c r="X875" s="186">
        <f t="shared" si="210"/>
        <v>0</v>
      </c>
      <c r="Y875" s="47"/>
      <c r="Z875" s="211"/>
      <c r="AA875" s="212"/>
      <c r="AB875" s="193">
        <f t="shared" si="216"/>
        <v>0</v>
      </c>
      <c r="AC875" s="211">
        <f t="shared" si="217"/>
        <v>0</v>
      </c>
      <c r="AD875" s="88">
        <v>0.19</v>
      </c>
      <c r="AE875" s="195">
        <f t="shared" si="220"/>
        <v>0</v>
      </c>
      <c r="AF875" s="211">
        <f t="shared" si="221"/>
        <v>0</v>
      </c>
      <c r="AG875" s="50"/>
      <c r="AH875" s="43"/>
      <c r="AI875" s="46"/>
      <c r="AJ875" s="43"/>
      <c r="AK875" s="43"/>
      <c r="AL875" s="46"/>
      <c r="AM875" s="47"/>
      <c r="AN875" s="76">
        <f t="shared" si="218"/>
        <v>0</v>
      </c>
      <c r="AO875" s="76">
        <f t="shared" si="222"/>
        <v>0</v>
      </c>
      <c r="AP875" s="214"/>
      <c r="AQ875" s="76">
        <f t="shared" si="219"/>
        <v>0</v>
      </c>
      <c r="AR875" s="91">
        <f t="shared" si="223"/>
        <v>0</v>
      </c>
      <c r="AS875" s="184">
        <f>IF(EA_Tabelle!$AI875="Ja",EA_Tabelle!$AM875,IF(EA_Tabelle!$Y875&lt;&gt;"",EA_Tabelle!$Y875,EA_Tabelle!$U875))</f>
        <v>0</v>
      </c>
      <c r="AT875" s="76">
        <f>IF(EA_Tabelle!$AI875="Ja",EA_Tabelle!$AN875,IF(EA_Tabelle!$AC875&lt;&gt;0,EA_Tabelle!$AC875,EA_Tabelle!$W875))</f>
        <v>0</v>
      </c>
      <c r="AU875" s="91">
        <f>IF(EA_Tabelle!$AI875="Ja",EA_Tabelle!$AO875,IF(EA_Tabelle!$AF875&lt;&gt;0,EA_Tabelle!$AF875,EA_Tabelle!$X875))</f>
        <v>0</v>
      </c>
    </row>
    <row r="876" spans="1:47" ht="25" customHeight="1" x14ac:dyDescent="0.3">
      <c r="A876" s="89" t="str">
        <f t="shared" si="224"/>
        <v>0_856</v>
      </c>
      <c r="B876" s="78">
        <f t="shared" si="211"/>
        <v>0</v>
      </c>
      <c r="C876" s="78">
        <f>IF(EA_Tabelle!$B551="","",COUNTIF($B$20:B875,EA_Tabelle!$B551)+1)</f>
        <v>856</v>
      </c>
      <c r="D876" s="77">
        <f t="shared" si="225"/>
        <v>0</v>
      </c>
      <c r="E876" s="77" t="e">
        <f>INDEX(Lieferanten[L_ID],MATCH(EA_Tabelle!$M876,Lieferanten[Lieferantenbezeichnung],0))</f>
        <v>#N/A</v>
      </c>
      <c r="F876" s="79">
        <f t="shared" si="212"/>
        <v>0</v>
      </c>
      <c r="G876" s="79" t="str">
        <f>IF(EA_Tabelle!$L876="","",(INDEX(BT[Ressort],MATCH(EA_Tabelle!$L876,BT[Bedarfsträger],0))))</f>
        <v/>
      </c>
      <c r="H876" s="80" t="str">
        <f>IF(EA_Tabelle!$L876="","",(INDEX(BT[BT_ID],MATCH(EA_Tabelle!$L876,BT[Bedarfsträger],0))))</f>
        <v/>
      </c>
      <c r="I876" s="82">
        <f t="shared" si="213"/>
        <v>0</v>
      </c>
      <c r="J876" s="82">
        <f t="shared" si="214"/>
        <v>0</v>
      </c>
      <c r="K876" s="83">
        <f t="shared" si="215"/>
        <v>0</v>
      </c>
      <c r="L876" s="44"/>
      <c r="M876" s="46"/>
      <c r="N876" s="208"/>
      <c r="O876" s="44"/>
      <c r="P876" s="43"/>
      <c r="Q876" s="206"/>
      <c r="R876" s="44"/>
      <c r="S876" s="90"/>
      <c r="T876" s="46"/>
      <c r="U876" s="210"/>
      <c r="V876" s="43"/>
      <c r="W876" s="186">
        <f>IFERROR(U876*INDEX(Preisstufen[Netto],MATCH(EA_Tabelle!T876,Preisstufen[Preisstufe],0)),0)</f>
        <v>0</v>
      </c>
      <c r="X876" s="186">
        <f t="shared" si="210"/>
        <v>0</v>
      </c>
      <c r="Y876" s="47"/>
      <c r="Z876" s="211"/>
      <c r="AA876" s="212"/>
      <c r="AB876" s="193">
        <f t="shared" si="216"/>
        <v>0</v>
      </c>
      <c r="AC876" s="211">
        <f t="shared" si="217"/>
        <v>0</v>
      </c>
      <c r="AD876" s="88">
        <v>0.19</v>
      </c>
      <c r="AE876" s="195">
        <f t="shared" si="220"/>
        <v>0</v>
      </c>
      <c r="AF876" s="211">
        <f t="shared" si="221"/>
        <v>0</v>
      </c>
      <c r="AG876" s="50"/>
      <c r="AH876" s="43"/>
      <c r="AI876" s="46"/>
      <c r="AJ876" s="43"/>
      <c r="AK876" s="43"/>
      <c r="AL876" s="46"/>
      <c r="AM876" s="47"/>
      <c r="AN876" s="76">
        <f t="shared" si="218"/>
        <v>0</v>
      </c>
      <c r="AO876" s="76">
        <f t="shared" si="222"/>
        <v>0</v>
      </c>
      <c r="AP876" s="214"/>
      <c r="AQ876" s="76">
        <f t="shared" si="219"/>
        <v>0</v>
      </c>
      <c r="AR876" s="91">
        <f t="shared" si="223"/>
        <v>0</v>
      </c>
      <c r="AS876" s="184">
        <f>IF(EA_Tabelle!$AI876="Ja",EA_Tabelle!$AM876,IF(EA_Tabelle!$Y876&lt;&gt;"",EA_Tabelle!$Y876,EA_Tabelle!$U876))</f>
        <v>0</v>
      </c>
      <c r="AT876" s="76">
        <f>IF(EA_Tabelle!$AI876="Ja",EA_Tabelle!$AN876,IF(EA_Tabelle!$AC876&lt;&gt;0,EA_Tabelle!$AC876,EA_Tabelle!$W876))</f>
        <v>0</v>
      </c>
      <c r="AU876" s="91">
        <f>IF(EA_Tabelle!$AI876="Ja",EA_Tabelle!$AO876,IF(EA_Tabelle!$AF876&lt;&gt;0,EA_Tabelle!$AF876,EA_Tabelle!$X876))</f>
        <v>0</v>
      </c>
    </row>
    <row r="877" spans="1:47" ht="25" customHeight="1" x14ac:dyDescent="0.3">
      <c r="A877" s="89" t="str">
        <f t="shared" si="224"/>
        <v>0_857</v>
      </c>
      <c r="B877" s="78">
        <f t="shared" si="211"/>
        <v>0</v>
      </c>
      <c r="C877" s="78">
        <f>IF(EA_Tabelle!$B552="","",COUNTIF($B$20:B876,EA_Tabelle!$B552)+1)</f>
        <v>857</v>
      </c>
      <c r="D877" s="77">
        <f t="shared" si="225"/>
        <v>0</v>
      </c>
      <c r="E877" s="77" t="e">
        <f>INDEX(Lieferanten[L_ID],MATCH(EA_Tabelle!$M877,Lieferanten[Lieferantenbezeichnung],0))</f>
        <v>#N/A</v>
      </c>
      <c r="F877" s="79">
        <f t="shared" si="212"/>
        <v>0</v>
      </c>
      <c r="G877" s="79" t="str">
        <f>IF(EA_Tabelle!$L877="","",(INDEX(BT[Ressort],MATCH(EA_Tabelle!$L877,BT[Bedarfsträger],0))))</f>
        <v/>
      </c>
      <c r="H877" s="80" t="str">
        <f>IF(EA_Tabelle!$L877="","",(INDEX(BT[BT_ID],MATCH(EA_Tabelle!$L877,BT[Bedarfsträger],0))))</f>
        <v/>
      </c>
      <c r="I877" s="82">
        <f t="shared" si="213"/>
        <v>0</v>
      </c>
      <c r="J877" s="82">
        <f t="shared" si="214"/>
        <v>0</v>
      </c>
      <c r="K877" s="83">
        <f t="shared" si="215"/>
        <v>0</v>
      </c>
      <c r="L877" s="44"/>
      <c r="M877" s="46"/>
      <c r="N877" s="208"/>
      <c r="O877" s="44"/>
      <c r="P877" s="43"/>
      <c r="Q877" s="206"/>
      <c r="R877" s="44"/>
      <c r="S877" s="90"/>
      <c r="T877" s="46"/>
      <c r="U877" s="210"/>
      <c r="V877" s="43"/>
      <c r="W877" s="186">
        <f>IFERROR(U877*INDEX(Preisstufen[Netto],MATCH(EA_Tabelle!T877,Preisstufen[Preisstufe],0)),0)</f>
        <v>0</v>
      </c>
      <c r="X877" s="186">
        <f t="shared" si="210"/>
        <v>0</v>
      </c>
      <c r="Y877" s="47"/>
      <c r="Z877" s="211"/>
      <c r="AA877" s="212"/>
      <c r="AB877" s="193">
        <f t="shared" si="216"/>
        <v>0</v>
      </c>
      <c r="AC877" s="211">
        <f t="shared" si="217"/>
        <v>0</v>
      </c>
      <c r="AD877" s="88">
        <v>0.19</v>
      </c>
      <c r="AE877" s="195">
        <f t="shared" si="220"/>
        <v>0</v>
      </c>
      <c r="AF877" s="211">
        <f t="shared" si="221"/>
        <v>0</v>
      </c>
      <c r="AG877" s="50"/>
      <c r="AH877" s="43"/>
      <c r="AI877" s="46"/>
      <c r="AJ877" s="43"/>
      <c r="AK877" s="43"/>
      <c r="AL877" s="46"/>
      <c r="AM877" s="47"/>
      <c r="AN877" s="76">
        <f t="shared" si="218"/>
        <v>0</v>
      </c>
      <c r="AO877" s="76">
        <f t="shared" si="222"/>
        <v>0</v>
      </c>
      <c r="AP877" s="214"/>
      <c r="AQ877" s="76">
        <f t="shared" si="219"/>
        <v>0</v>
      </c>
      <c r="AR877" s="91">
        <f t="shared" si="223"/>
        <v>0</v>
      </c>
      <c r="AS877" s="184">
        <f>IF(EA_Tabelle!$AI877="Ja",EA_Tabelle!$AM877,IF(EA_Tabelle!$Y877&lt;&gt;"",EA_Tabelle!$Y877,EA_Tabelle!$U877))</f>
        <v>0</v>
      </c>
      <c r="AT877" s="76">
        <f>IF(EA_Tabelle!$AI877="Ja",EA_Tabelle!$AN877,IF(EA_Tabelle!$AC877&lt;&gt;0,EA_Tabelle!$AC877,EA_Tabelle!$W877))</f>
        <v>0</v>
      </c>
      <c r="AU877" s="91">
        <f>IF(EA_Tabelle!$AI877="Ja",EA_Tabelle!$AO877,IF(EA_Tabelle!$AF877&lt;&gt;0,EA_Tabelle!$AF877,EA_Tabelle!$X877))</f>
        <v>0</v>
      </c>
    </row>
    <row r="878" spans="1:47" ht="25" customHeight="1" x14ac:dyDescent="0.3">
      <c r="A878" s="89" t="str">
        <f t="shared" si="224"/>
        <v>0_858</v>
      </c>
      <c r="B878" s="78">
        <f t="shared" si="211"/>
        <v>0</v>
      </c>
      <c r="C878" s="78">
        <f>IF(EA_Tabelle!$B553="","",COUNTIF($B$20:B877,EA_Tabelle!$B553)+1)</f>
        <v>858</v>
      </c>
      <c r="D878" s="77">
        <f t="shared" si="225"/>
        <v>0</v>
      </c>
      <c r="E878" s="77" t="e">
        <f>INDEX(Lieferanten[L_ID],MATCH(EA_Tabelle!$M878,Lieferanten[Lieferantenbezeichnung],0))</f>
        <v>#N/A</v>
      </c>
      <c r="F878" s="79">
        <f t="shared" si="212"/>
        <v>0</v>
      </c>
      <c r="G878" s="79" t="str">
        <f>IF(EA_Tabelle!$L878="","",(INDEX(BT[Ressort],MATCH(EA_Tabelle!$L878,BT[Bedarfsträger],0))))</f>
        <v/>
      </c>
      <c r="H878" s="80" t="str">
        <f>IF(EA_Tabelle!$L878="","",(INDEX(BT[BT_ID],MATCH(EA_Tabelle!$L878,BT[Bedarfsträger],0))))</f>
        <v/>
      </c>
      <c r="I878" s="82">
        <f t="shared" si="213"/>
        <v>0</v>
      </c>
      <c r="J878" s="82">
        <f t="shared" si="214"/>
        <v>0</v>
      </c>
      <c r="K878" s="83">
        <f t="shared" si="215"/>
        <v>0</v>
      </c>
      <c r="L878" s="44"/>
      <c r="M878" s="46"/>
      <c r="N878" s="208"/>
      <c r="O878" s="44"/>
      <c r="P878" s="43"/>
      <c r="Q878" s="206"/>
      <c r="R878" s="44"/>
      <c r="S878" s="90"/>
      <c r="T878" s="46"/>
      <c r="U878" s="210"/>
      <c r="V878" s="43"/>
      <c r="W878" s="186">
        <f>IFERROR(U878*INDEX(Preisstufen[Netto],MATCH(EA_Tabelle!T878,Preisstufen[Preisstufe],0)),0)</f>
        <v>0</v>
      </c>
      <c r="X878" s="186">
        <f t="shared" si="210"/>
        <v>0</v>
      </c>
      <c r="Y878" s="47"/>
      <c r="Z878" s="211"/>
      <c r="AA878" s="212"/>
      <c r="AB878" s="193">
        <f t="shared" si="216"/>
        <v>0</v>
      </c>
      <c r="AC878" s="211">
        <f t="shared" si="217"/>
        <v>0</v>
      </c>
      <c r="AD878" s="88">
        <v>0.19</v>
      </c>
      <c r="AE878" s="195">
        <f t="shared" si="220"/>
        <v>0</v>
      </c>
      <c r="AF878" s="211">
        <f t="shared" si="221"/>
        <v>0</v>
      </c>
      <c r="AG878" s="50"/>
      <c r="AH878" s="43"/>
      <c r="AI878" s="46"/>
      <c r="AJ878" s="43"/>
      <c r="AK878" s="43"/>
      <c r="AL878" s="46"/>
      <c r="AM878" s="47"/>
      <c r="AN878" s="76">
        <f t="shared" si="218"/>
        <v>0</v>
      </c>
      <c r="AO878" s="76">
        <f t="shared" si="222"/>
        <v>0</v>
      </c>
      <c r="AP878" s="214"/>
      <c r="AQ878" s="76">
        <f t="shared" si="219"/>
        <v>0</v>
      </c>
      <c r="AR878" s="91">
        <f t="shared" si="223"/>
        <v>0</v>
      </c>
      <c r="AS878" s="184">
        <f>IF(EA_Tabelle!$AI878="Ja",EA_Tabelle!$AM878,IF(EA_Tabelle!$Y878&lt;&gt;"",EA_Tabelle!$Y878,EA_Tabelle!$U878))</f>
        <v>0</v>
      </c>
      <c r="AT878" s="76">
        <f>IF(EA_Tabelle!$AI878="Ja",EA_Tabelle!$AN878,IF(EA_Tabelle!$AC878&lt;&gt;0,EA_Tabelle!$AC878,EA_Tabelle!$W878))</f>
        <v>0</v>
      </c>
      <c r="AU878" s="91">
        <f>IF(EA_Tabelle!$AI878="Ja",EA_Tabelle!$AO878,IF(EA_Tabelle!$AF878&lt;&gt;0,EA_Tabelle!$AF878,EA_Tabelle!$X878))</f>
        <v>0</v>
      </c>
    </row>
    <row r="879" spans="1:47" ht="25" customHeight="1" x14ac:dyDescent="0.3">
      <c r="A879" s="89" t="str">
        <f t="shared" si="224"/>
        <v>0_859</v>
      </c>
      <c r="B879" s="78">
        <f t="shared" si="211"/>
        <v>0</v>
      </c>
      <c r="C879" s="78">
        <f>IF(EA_Tabelle!$B554="","",COUNTIF($B$20:B878,EA_Tabelle!$B554)+1)</f>
        <v>859</v>
      </c>
      <c r="D879" s="77">
        <f t="shared" si="225"/>
        <v>0</v>
      </c>
      <c r="E879" s="77" t="e">
        <f>INDEX(Lieferanten[L_ID],MATCH(EA_Tabelle!$M879,Lieferanten[Lieferantenbezeichnung],0))</f>
        <v>#N/A</v>
      </c>
      <c r="F879" s="79">
        <f t="shared" si="212"/>
        <v>0</v>
      </c>
      <c r="G879" s="79" t="str">
        <f>IF(EA_Tabelle!$L879="","",(INDEX(BT[Ressort],MATCH(EA_Tabelle!$L879,BT[Bedarfsträger],0))))</f>
        <v/>
      </c>
      <c r="H879" s="80" t="str">
        <f>IF(EA_Tabelle!$L879="","",(INDEX(BT[BT_ID],MATCH(EA_Tabelle!$L879,BT[Bedarfsträger],0))))</f>
        <v/>
      </c>
      <c r="I879" s="82">
        <f t="shared" si="213"/>
        <v>0</v>
      </c>
      <c r="J879" s="82">
        <f t="shared" si="214"/>
        <v>0</v>
      </c>
      <c r="K879" s="83">
        <f t="shared" si="215"/>
        <v>0</v>
      </c>
      <c r="L879" s="44"/>
      <c r="M879" s="46"/>
      <c r="N879" s="208"/>
      <c r="O879" s="44"/>
      <c r="P879" s="43"/>
      <c r="Q879" s="206"/>
      <c r="R879" s="44"/>
      <c r="S879" s="90"/>
      <c r="T879" s="46"/>
      <c r="U879" s="210"/>
      <c r="V879" s="43"/>
      <c r="W879" s="186">
        <f>IFERROR(U879*INDEX(Preisstufen[Netto],MATCH(EA_Tabelle!T879,Preisstufen[Preisstufe],0)),0)</f>
        <v>0</v>
      </c>
      <c r="X879" s="186">
        <f t="shared" si="210"/>
        <v>0</v>
      </c>
      <c r="Y879" s="47"/>
      <c r="Z879" s="211"/>
      <c r="AA879" s="212"/>
      <c r="AB879" s="193">
        <f t="shared" si="216"/>
        <v>0</v>
      </c>
      <c r="AC879" s="211">
        <f t="shared" si="217"/>
        <v>0</v>
      </c>
      <c r="AD879" s="88">
        <v>0.19</v>
      </c>
      <c r="AE879" s="195">
        <f t="shared" si="220"/>
        <v>0</v>
      </c>
      <c r="AF879" s="211">
        <f t="shared" si="221"/>
        <v>0</v>
      </c>
      <c r="AG879" s="50"/>
      <c r="AH879" s="43"/>
      <c r="AI879" s="46"/>
      <c r="AJ879" s="43"/>
      <c r="AK879" s="43"/>
      <c r="AL879" s="46"/>
      <c r="AM879" s="47"/>
      <c r="AN879" s="76">
        <f t="shared" si="218"/>
        <v>0</v>
      </c>
      <c r="AO879" s="76">
        <f t="shared" si="222"/>
        <v>0</v>
      </c>
      <c r="AP879" s="214"/>
      <c r="AQ879" s="76">
        <f t="shared" si="219"/>
        <v>0</v>
      </c>
      <c r="AR879" s="91">
        <f t="shared" si="223"/>
        <v>0</v>
      </c>
      <c r="AS879" s="184">
        <f>IF(EA_Tabelle!$AI879="Ja",EA_Tabelle!$AM879,IF(EA_Tabelle!$Y879&lt;&gt;"",EA_Tabelle!$Y879,EA_Tabelle!$U879))</f>
        <v>0</v>
      </c>
      <c r="AT879" s="76">
        <f>IF(EA_Tabelle!$AI879="Ja",EA_Tabelle!$AN879,IF(EA_Tabelle!$AC879&lt;&gt;0,EA_Tabelle!$AC879,EA_Tabelle!$W879))</f>
        <v>0</v>
      </c>
      <c r="AU879" s="91">
        <f>IF(EA_Tabelle!$AI879="Ja",EA_Tabelle!$AO879,IF(EA_Tabelle!$AF879&lt;&gt;0,EA_Tabelle!$AF879,EA_Tabelle!$X879))</f>
        <v>0</v>
      </c>
    </row>
    <row r="880" spans="1:47" ht="25" customHeight="1" x14ac:dyDescent="0.3">
      <c r="A880" s="89" t="str">
        <f t="shared" si="224"/>
        <v>0_860</v>
      </c>
      <c r="B880" s="78">
        <f t="shared" si="211"/>
        <v>0</v>
      </c>
      <c r="C880" s="78">
        <f>IF(EA_Tabelle!$B555="","",COUNTIF($B$20:B879,EA_Tabelle!$B555)+1)</f>
        <v>860</v>
      </c>
      <c r="D880" s="77">
        <f t="shared" si="225"/>
        <v>0</v>
      </c>
      <c r="E880" s="77" t="e">
        <f>INDEX(Lieferanten[L_ID],MATCH(EA_Tabelle!$M880,Lieferanten[Lieferantenbezeichnung],0))</f>
        <v>#N/A</v>
      </c>
      <c r="F880" s="79">
        <f t="shared" si="212"/>
        <v>0</v>
      </c>
      <c r="G880" s="79" t="str">
        <f>IF(EA_Tabelle!$L880="","",(INDEX(BT[Ressort],MATCH(EA_Tabelle!$L880,BT[Bedarfsträger],0))))</f>
        <v/>
      </c>
      <c r="H880" s="80" t="str">
        <f>IF(EA_Tabelle!$L880="","",(INDEX(BT[BT_ID],MATCH(EA_Tabelle!$L880,BT[Bedarfsträger],0))))</f>
        <v/>
      </c>
      <c r="I880" s="82">
        <f t="shared" si="213"/>
        <v>0</v>
      </c>
      <c r="J880" s="82">
        <f t="shared" si="214"/>
        <v>0</v>
      </c>
      <c r="K880" s="83">
        <f t="shared" si="215"/>
        <v>0</v>
      </c>
      <c r="L880" s="44"/>
      <c r="M880" s="46"/>
      <c r="N880" s="208"/>
      <c r="O880" s="44"/>
      <c r="P880" s="43"/>
      <c r="Q880" s="206"/>
      <c r="R880" s="44"/>
      <c r="S880" s="90"/>
      <c r="T880" s="46"/>
      <c r="U880" s="210"/>
      <c r="V880" s="43"/>
      <c r="W880" s="186">
        <f>IFERROR(U880*INDEX(Preisstufen[Netto],MATCH(EA_Tabelle!T880,Preisstufen[Preisstufe],0)),0)</f>
        <v>0</v>
      </c>
      <c r="X880" s="186">
        <f t="shared" si="210"/>
        <v>0</v>
      </c>
      <c r="Y880" s="47"/>
      <c r="Z880" s="211"/>
      <c r="AA880" s="212"/>
      <c r="AB880" s="193">
        <f t="shared" si="216"/>
        <v>0</v>
      </c>
      <c r="AC880" s="211">
        <f t="shared" si="217"/>
        <v>0</v>
      </c>
      <c r="AD880" s="88">
        <v>0.19</v>
      </c>
      <c r="AE880" s="195">
        <f t="shared" si="220"/>
        <v>0</v>
      </c>
      <c r="AF880" s="211">
        <f t="shared" si="221"/>
        <v>0</v>
      </c>
      <c r="AG880" s="50"/>
      <c r="AH880" s="43"/>
      <c r="AI880" s="46"/>
      <c r="AJ880" s="43"/>
      <c r="AK880" s="43"/>
      <c r="AL880" s="46"/>
      <c r="AM880" s="47"/>
      <c r="AN880" s="76">
        <f t="shared" si="218"/>
        <v>0</v>
      </c>
      <c r="AO880" s="76">
        <f t="shared" si="222"/>
        <v>0</v>
      </c>
      <c r="AP880" s="214"/>
      <c r="AQ880" s="76">
        <f t="shared" si="219"/>
        <v>0</v>
      </c>
      <c r="AR880" s="91">
        <f t="shared" si="223"/>
        <v>0</v>
      </c>
      <c r="AS880" s="184">
        <f>IF(EA_Tabelle!$AI880="Ja",EA_Tabelle!$AM880,IF(EA_Tabelle!$Y880&lt;&gt;"",EA_Tabelle!$Y880,EA_Tabelle!$U880))</f>
        <v>0</v>
      </c>
      <c r="AT880" s="76">
        <f>IF(EA_Tabelle!$AI880="Ja",EA_Tabelle!$AN880,IF(EA_Tabelle!$AC880&lt;&gt;0,EA_Tabelle!$AC880,EA_Tabelle!$W880))</f>
        <v>0</v>
      </c>
      <c r="AU880" s="91">
        <f>IF(EA_Tabelle!$AI880="Ja",EA_Tabelle!$AO880,IF(EA_Tabelle!$AF880&lt;&gt;0,EA_Tabelle!$AF880,EA_Tabelle!$X880))</f>
        <v>0</v>
      </c>
    </row>
    <row r="881" spans="1:47" ht="25" customHeight="1" x14ac:dyDescent="0.3">
      <c r="A881" s="89" t="str">
        <f t="shared" si="224"/>
        <v>0_861</v>
      </c>
      <c r="B881" s="78">
        <f t="shared" si="211"/>
        <v>0</v>
      </c>
      <c r="C881" s="78">
        <f>IF(EA_Tabelle!$B556="","",COUNTIF($B$20:B880,EA_Tabelle!$B556)+1)</f>
        <v>861</v>
      </c>
      <c r="D881" s="77">
        <f t="shared" si="225"/>
        <v>0</v>
      </c>
      <c r="E881" s="77" t="e">
        <f>INDEX(Lieferanten[L_ID],MATCH(EA_Tabelle!$M881,Lieferanten[Lieferantenbezeichnung],0))</f>
        <v>#N/A</v>
      </c>
      <c r="F881" s="79">
        <f t="shared" si="212"/>
        <v>0</v>
      </c>
      <c r="G881" s="79" t="str">
        <f>IF(EA_Tabelle!$L881="","",(INDEX(BT[Ressort],MATCH(EA_Tabelle!$L881,BT[Bedarfsträger],0))))</f>
        <v/>
      </c>
      <c r="H881" s="80" t="str">
        <f>IF(EA_Tabelle!$L881="","",(INDEX(BT[BT_ID],MATCH(EA_Tabelle!$L881,BT[Bedarfsträger],0))))</f>
        <v/>
      </c>
      <c r="I881" s="82">
        <f t="shared" si="213"/>
        <v>0</v>
      </c>
      <c r="J881" s="82">
        <f t="shared" si="214"/>
        <v>0</v>
      </c>
      <c r="K881" s="83">
        <f t="shared" si="215"/>
        <v>0</v>
      </c>
      <c r="L881" s="44"/>
      <c r="M881" s="46"/>
      <c r="N881" s="208"/>
      <c r="O881" s="44"/>
      <c r="P881" s="43"/>
      <c r="Q881" s="206"/>
      <c r="R881" s="44"/>
      <c r="S881" s="90"/>
      <c r="T881" s="46"/>
      <c r="U881" s="210"/>
      <c r="V881" s="43"/>
      <c r="W881" s="186">
        <f>IFERROR(U881*INDEX(Preisstufen[Netto],MATCH(EA_Tabelle!T881,Preisstufen[Preisstufe],0)),0)</f>
        <v>0</v>
      </c>
      <c r="X881" s="186">
        <f t="shared" si="210"/>
        <v>0</v>
      </c>
      <c r="Y881" s="47"/>
      <c r="Z881" s="211"/>
      <c r="AA881" s="212"/>
      <c r="AB881" s="193">
        <f t="shared" si="216"/>
        <v>0</v>
      </c>
      <c r="AC881" s="211">
        <f t="shared" si="217"/>
        <v>0</v>
      </c>
      <c r="AD881" s="88">
        <v>0.19</v>
      </c>
      <c r="AE881" s="195">
        <f t="shared" si="220"/>
        <v>0</v>
      </c>
      <c r="AF881" s="211">
        <f t="shared" si="221"/>
        <v>0</v>
      </c>
      <c r="AG881" s="50"/>
      <c r="AH881" s="43"/>
      <c r="AI881" s="46"/>
      <c r="AJ881" s="43"/>
      <c r="AK881" s="43"/>
      <c r="AL881" s="46"/>
      <c r="AM881" s="47"/>
      <c r="AN881" s="76">
        <f t="shared" si="218"/>
        <v>0</v>
      </c>
      <c r="AO881" s="76">
        <f t="shared" si="222"/>
        <v>0</v>
      </c>
      <c r="AP881" s="214"/>
      <c r="AQ881" s="76">
        <f t="shared" si="219"/>
        <v>0</v>
      </c>
      <c r="AR881" s="91">
        <f t="shared" si="223"/>
        <v>0</v>
      </c>
      <c r="AS881" s="184">
        <f>IF(EA_Tabelle!$AI881="Ja",EA_Tabelle!$AM881,IF(EA_Tabelle!$Y881&lt;&gt;"",EA_Tabelle!$Y881,EA_Tabelle!$U881))</f>
        <v>0</v>
      </c>
      <c r="AT881" s="76">
        <f>IF(EA_Tabelle!$AI881="Ja",EA_Tabelle!$AN881,IF(EA_Tabelle!$AC881&lt;&gt;0,EA_Tabelle!$AC881,EA_Tabelle!$W881))</f>
        <v>0</v>
      </c>
      <c r="AU881" s="91">
        <f>IF(EA_Tabelle!$AI881="Ja",EA_Tabelle!$AO881,IF(EA_Tabelle!$AF881&lt;&gt;0,EA_Tabelle!$AF881,EA_Tabelle!$X881))</f>
        <v>0</v>
      </c>
    </row>
    <row r="882" spans="1:47" ht="25" customHeight="1" x14ac:dyDescent="0.3">
      <c r="A882" s="89" t="str">
        <f t="shared" si="224"/>
        <v>0_862</v>
      </c>
      <c r="B882" s="78">
        <f t="shared" si="211"/>
        <v>0</v>
      </c>
      <c r="C882" s="78">
        <f>IF(EA_Tabelle!$B557="","",COUNTIF($B$20:B881,EA_Tabelle!$B557)+1)</f>
        <v>862</v>
      </c>
      <c r="D882" s="77">
        <f t="shared" si="225"/>
        <v>0</v>
      </c>
      <c r="E882" s="77" t="e">
        <f>INDEX(Lieferanten[L_ID],MATCH(EA_Tabelle!$M882,Lieferanten[Lieferantenbezeichnung],0))</f>
        <v>#N/A</v>
      </c>
      <c r="F882" s="79">
        <f t="shared" si="212"/>
        <v>0</v>
      </c>
      <c r="G882" s="79" t="str">
        <f>IF(EA_Tabelle!$L882="","",(INDEX(BT[Ressort],MATCH(EA_Tabelle!$L882,BT[Bedarfsträger],0))))</f>
        <v/>
      </c>
      <c r="H882" s="80" t="str">
        <f>IF(EA_Tabelle!$L882="","",(INDEX(BT[BT_ID],MATCH(EA_Tabelle!$L882,BT[Bedarfsträger],0))))</f>
        <v/>
      </c>
      <c r="I882" s="82">
        <f t="shared" si="213"/>
        <v>0</v>
      </c>
      <c r="J882" s="82">
        <f t="shared" si="214"/>
        <v>0</v>
      </c>
      <c r="K882" s="83">
        <f t="shared" si="215"/>
        <v>0</v>
      </c>
      <c r="L882" s="44"/>
      <c r="M882" s="46"/>
      <c r="N882" s="208"/>
      <c r="O882" s="44"/>
      <c r="P882" s="43"/>
      <c r="Q882" s="206"/>
      <c r="R882" s="44"/>
      <c r="S882" s="90"/>
      <c r="T882" s="46"/>
      <c r="U882" s="210"/>
      <c r="V882" s="43"/>
      <c r="W882" s="186">
        <f>IFERROR(U882*INDEX(Preisstufen[Netto],MATCH(EA_Tabelle!T882,Preisstufen[Preisstufe],0)),0)</f>
        <v>0</v>
      </c>
      <c r="X882" s="186">
        <f t="shared" si="210"/>
        <v>0</v>
      </c>
      <c r="Y882" s="47"/>
      <c r="Z882" s="211"/>
      <c r="AA882" s="212"/>
      <c r="AB882" s="193">
        <f t="shared" si="216"/>
        <v>0</v>
      </c>
      <c r="AC882" s="211">
        <f t="shared" si="217"/>
        <v>0</v>
      </c>
      <c r="AD882" s="88">
        <v>0.19</v>
      </c>
      <c r="AE882" s="195">
        <f t="shared" si="220"/>
        <v>0</v>
      </c>
      <c r="AF882" s="211">
        <f t="shared" si="221"/>
        <v>0</v>
      </c>
      <c r="AG882" s="50"/>
      <c r="AH882" s="43"/>
      <c r="AI882" s="46"/>
      <c r="AJ882" s="43"/>
      <c r="AK882" s="43"/>
      <c r="AL882" s="46"/>
      <c r="AM882" s="47"/>
      <c r="AN882" s="76">
        <f t="shared" si="218"/>
        <v>0</v>
      </c>
      <c r="AO882" s="76">
        <f t="shared" si="222"/>
        <v>0</v>
      </c>
      <c r="AP882" s="214"/>
      <c r="AQ882" s="76">
        <f t="shared" si="219"/>
        <v>0</v>
      </c>
      <c r="AR882" s="91">
        <f t="shared" si="223"/>
        <v>0</v>
      </c>
      <c r="AS882" s="184">
        <f>IF(EA_Tabelle!$AI882="Ja",EA_Tabelle!$AM882,IF(EA_Tabelle!$Y882&lt;&gt;"",EA_Tabelle!$Y882,EA_Tabelle!$U882))</f>
        <v>0</v>
      </c>
      <c r="AT882" s="76">
        <f>IF(EA_Tabelle!$AI882="Ja",EA_Tabelle!$AN882,IF(EA_Tabelle!$AC882&lt;&gt;0,EA_Tabelle!$AC882,EA_Tabelle!$W882))</f>
        <v>0</v>
      </c>
      <c r="AU882" s="91">
        <f>IF(EA_Tabelle!$AI882="Ja",EA_Tabelle!$AO882,IF(EA_Tabelle!$AF882&lt;&gt;0,EA_Tabelle!$AF882,EA_Tabelle!$X882))</f>
        <v>0</v>
      </c>
    </row>
    <row r="883" spans="1:47" ht="25" customHeight="1" x14ac:dyDescent="0.3">
      <c r="A883" s="89" t="str">
        <f t="shared" si="224"/>
        <v>0_863</v>
      </c>
      <c r="B883" s="78">
        <f t="shared" si="211"/>
        <v>0</v>
      </c>
      <c r="C883" s="78">
        <f>IF(EA_Tabelle!$B558="","",COUNTIF($B$20:B882,EA_Tabelle!$B558)+1)</f>
        <v>863</v>
      </c>
      <c r="D883" s="77">
        <f t="shared" si="225"/>
        <v>0</v>
      </c>
      <c r="E883" s="77" t="e">
        <f>INDEX(Lieferanten[L_ID],MATCH(EA_Tabelle!$M883,Lieferanten[Lieferantenbezeichnung],0))</f>
        <v>#N/A</v>
      </c>
      <c r="F883" s="79">
        <f t="shared" si="212"/>
        <v>0</v>
      </c>
      <c r="G883" s="79" t="str">
        <f>IF(EA_Tabelle!$L883="","",(INDEX(BT[Ressort],MATCH(EA_Tabelle!$L883,BT[Bedarfsträger],0))))</f>
        <v/>
      </c>
      <c r="H883" s="80" t="str">
        <f>IF(EA_Tabelle!$L883="","",(INDEX(BT[BT_ID],MATCH(EA_Tabelle!$L883,BT[Bedarfsträger],0))))</f>
        <v/>
      </c>
      <c r="I883" s="82">
        <f t="shared" si="213"/>
        <v>0</v>
      </c>
      <c r="J883" s="82">
        <f t="shared" si="214"/>
        <v>0</v>
      </c>
      <c r="K883" s="83">
        <f t="shared" si="215"/>
        <v>0</v>
      </c>
      <c r="L883" s="44"/>
      <c r="M883" s="46"/>
      <c r="N883" s="208"/>
      <c r="O883" s="44"/>
      <c r="P883" s="43"/>
      <c r="Q883" s="206"/>
      <c r="R883" s="44"/>
      <c r="S883" s="90"/>
      <c r="T883" s="46"/>
      <c r="U883" s="210"/>
      <c r="V883" s="43"/>
      <c r="W883" s="186">
        <f>IFERROR(U883*INDEX(Preisstufen[Netto],MATCH(EA_Tabelle!T883,Preisstufen[Preisstufe],0)),0)</f>
        <v>0</v>
      </c>
      <c r="X883" s="186">
        <f t="shared" si="210"/>
        <v>0</v>
      </c>
      <c r="Y883" s="47"/>
      <c r="Z883" s="211"/>
      <c r="AA883" s="212"/>
      <c r="AB883" s="193">
        <f t="shared" si="216"/>
        <v>0</v>
      </c>
      <c r="AC883" s="211">
        <f t="shared" si="217"/>
        <v>0</v>
      </c>
      <c r="AD883" s="88">
        <v>0.19</v>
      </c>
      <c r="AE883" s="195">
        <f t="shared" si="220"/>
        <v>0</v>
      </c>
      <c r="AF883" s="211">
        <f t="shared" si="221"/>
        <v>0</v>
      </c>
      <c r="AG883" s="50"/>
      <c r="AH883" s="43"/>
      <c r="AI883" s="46"/>
      <c r="AJ883" s="43"/>
      <c r="AK883" s="43"/>
      <c r="AL883" s="46"/>
      <c r="AM883" s="47"/>
      <c r="AN883" s="76">
        <f t="shared" si="218"/>
        <v>0</v>
      </c>
      <c r="AO883" s="76">
        <f t="shared" si="222"/>
        <v>0</v>
      </c>
      <c r="AP883" s="214"/>
      <c r="AQ883" s="76">
        <f t="shared" si="219"/>
        <v>0</v>
      </c>
      <c r="AR883" s="91">
        <f t="shared" si="223"/>
        <v>0</v>
      </c>
      <c r="AS883" s="184">
        <f>IF(EA_Tabelle!$AI883="Ja",EA_Tabelle!$AM883,IF(EA_Tabelle!$Y883&lt;&gt;"",EA_Tabelle!$Y883,EA_Tabelle!$U883))</f>
        <v>0</v>
      </c>
      <c r="AT883" s="76">
        <f>IF(EA_Tabelle!$AI883="Ja",EA_Tabelle!$AN883,IF(EA_Tabelle!$AC883&lt;&gt;0,EA_Tabelle!$AC883,EA_Tabelle!$W883))</f>
        <v>0</v>
      </c>
      <c r="AU883" s="91">
        <f>IF(EA_Tabelle!$AI883="Ja",EA_Tabelle!$AO883,IF(EA_Tabelle!$AF883&lt;&gt;0,EA_Tabelle!$AF883,EA_Tabelle!$X883))</f>
        <v>0</v>
      </c>
    </row>
    <row r="884" spans="1:47" ht="25" customHeight="1" x14ac:dyDescent="0.3">
      <c r="A884" s="89" t="str">
        <f t="shared" si="224"/>
        <v>0_864</v>
      </c>
      <c r="B884" s="78">
        <f t="shared" si="211"/>
        <v>0</v>
      </c>
      <c r="C884" s="78">
        <f>IF(EA_Tabelle!$B559="","",COUNTIF($B$20:B883,EA_Tabelle!$B559)+1)</f>
        <v>864</v>
      </c>
      <c r="D884" s="77">
        <f t="shared" si="225"/>
        <v>0</v>
      </c>
      <c r="E884" s="77" t="e">
        <f>INDEX(Lieferanten[L_ID],MATCH(EA_Tabelle!$M884,Lieferanten[Lieferantenbezeichnung],0))</f>
        <v>#N/A</v>
      </c>
      <c r="F884" s="79">
        <f t="shared" si="212"/>
        <v>0</v>
      </c>
      <c r="G884" s="79" t="str">
        <f>IF(EA_Tabelle!$L884="","",(INDEX(BT[Ressort],MATCH(EA_Tabelle!$L884,BT[Bedarfsträger],0))))</f>
        <v/>
      </c>
      <c r="H884" s="80" t="str">
        <f>IF(EA_Tabelle!$L884="","",(INDEX(BT[BT_ID],MATCH(EA_Tabelle!$L884,BT[Bedarfsträger],0))))</f>
        <v/>
      </c>
      <c r="I884" s="82">
        <f t="shared" si="213"/>
        <v>0</v>
      </c>
      <c r="J884" s="82">
        <f t="shared" si="214"/>
        <v>0</v>
      </c>
      <c r="K884" s="83">
        <f t="shared" si="215"/>
        <v>0</v>
      </c>
      <c r="L884" s="44"/>
      <c r="M884" s="46"/>
      <c r="N884" s="208"/>
      <c r="O884" s="44"/>
      <c r="P884" s="43"/>
      <c r="Q884" s="206"/>
      <c r="R884" s="44"/>
      <c r="S884" s="90"/>
      <c r="T884" s="46"/>
      <c r="U884" s="210"/>
      <c r="V884" s="43"/>
      <c r="W884" s="186">
        <f>IFERROR(U884*INDEX(Preisstufen[Netto],MATCH(EA_Tabelle!T884,Preisstufen[Preisstufe],0)),0)</f>
        <v>0</v>
      </c>
      <c r="X884" s="186">
        <f t="shared" si="210"/>
        <v>0</v>
      </c>
      <c r="Y884" s="47"/>
      <c r="Z884" s="211"/>
      <c r="AA884" s="212"/>
      <c r="AB884" s="193">
        <f t="shared" si="216"/>
        <v>0</v>
      </c>
      <c r="AC884" s="211">
        <f t="shared" si="217"/>
        <v>0</v>
      </c>
      <c r="AD884" s="88">
        <v>0.19</v>
      </c>
      <c r="AE884" s="195">
        <f t="shared" si="220"/>
        <v>0</v>
      </c>
      <c r="AF884" s="211">
        <f t="shared" si="221"/>
        <v>0</v>
      </c>
      <c r="AG884" s="50"/>
      <c r="AH884" s="43"/>
      <c r="AI884" s="46"/>
      <c r="AJ884" s="43"/>
      <c r="AK884" s="43"/>
      <c r="AL884" s="46"/>
      <c r="AM884" s="47"/>
      <c r="AN884" s="76">
        <f t="shared" si="218"/>
        <v>0</v>
      </c>
      <c r="AO884" s="76">
        <f t="shared" si="222"/>
        <v>0</v>
      </c>
      <c r="AP884" s="214"/>
      <c r="AQ884" s="76">
        <f t="shared" si="219"/>
        <v>0</v>
      </c>
      <c r="AR884" s="91">
        <f t="shared" si="223"/>
        <v>0</v>
      </c>
      <c r="AS884" s="184">
        <f>IF(EA_Tabelle!$AI884="Ja",EA_Tabelle!$AM884,IF(EA_Tabelle!$Y884&lt;&gt;"",EA_Tabelle!$Y884,EA_Tabelle!$U884))</f>
        <v>0</v>
      </c>
      <c r="AT884" s="76">
        <f>IF(EA_Tabelle!$AI884="Ja",EA_Tabelle!$AN884,IF(EA_Tabelle!$AC884&lt;&gt;0,EA_Tabelle!$AC884,EA_Tabelle!$W884))</f>
        <v>0</v>
      </c>
      <c r="AU884" s="91">
        <f>IF(EA_Tabelle!$AI884="Ja",EA_Tabelle!$AO884,IF(EA_Tabelle!$AF884&lt;&gt;0,EA_Tabelle!$AF884,EA_Tabelle!$X884))</f>
        <v>0</v>
      </c>
    </row>
    <row r="885" spans="1:47" ht="25" customHeight="1" x14ac:dyDescent="0.3">
      <c r="A885" s="89" t="str">
        <f t="shared" si="224"/>
        <v>0_865</v>
      </c>
      <c r="B885" s="78">
        <f t="shared" si="211"/>
        <v>0</v>
      </c>
      <c r="C885" s="78">
        <f>IF(EA_Tabelle!$B560="","",COUNTIF($B$20:B884,EA_Tabelle!$B560)+1)</f>
        <v>865</v>
      </c>
      <c r="D885" s="77">
        <f t="shared" si="225"/>
        <v>0</v>
      </c>
      <c r="E885" s="77" t="e">
        <f>INDEX(Lieferanten[L_ID],MATCH(EA_Tabelle!$M885,Lieferanten[Lieferantenbezeichnung],0))</f>
        <v>#N/A</v>
      </c>
      <c r="F885" s="79">
        <f t="shared" si="212"/>
        <v>0</v>
      </c>
      <c r="G885" s="79" t="str">
        <f>IF(EA_Tabelle!$L885="","",(INDEX(BT[Ressort],MATCH(EA_Tabelle!$L885,BT[Bedarfsträger],0))))</f>
        <v/>
      </c>
      <c r="H885" s="80" t="str">
        <f>IF(EA_Tabelle!$L885="","",(INDEX(BT[BT_ID],MATCH(EA_Tabelle!$L885,BT[Bedarfsträger],0))))</f>
        <v/>
      </c>
      <c r="I885" s="82">
        <f t="shared" si="213"/>
        <v>0</v>
      </c>
      <c r="J885" s="82">
        <f t="shared" si="214"/>
        <v>0</v>
      </c>
      <c r="K885" s="83">
        <f t="shared" si="215"/>
        <v>0</v>
      </c>
      <c r="L885" s="44"/>
      <c r="M885" s="46"/>
      <c r="N885" s="208"/>
      <c r="O885" s="44"/>
      <c r="P885" s="43"/>
      <c r="Q885" s="206"/>
      <c r="R885" s="44"/>
      <c r="S885" s="90"/>
      <c r="T885" s="46"/>
      <c r="U885" s="210"/>
      <c r="V885" s="43"/>
      <c r="W885" s="186">
        <f>IFERROR(U885*INDEX(Preisstufen[Netto],MATCH(EA_Tabelle!T885,Preisstufen[Preisstufe],0)),0)</f>
        <v>0</v>
      </c>
      <c r="X885" s="186">
        <f t="shared" si="210"/>
        <v>0</v>
      </c>
      <c r="Y885" s="47"/>
      <c r="Z885" s="211"/>
      <c r="AA885" s="212"/>
      <c r="AB885" s="193">
        <f t="shared" si="216"/>
        <v>0</v>
      </c>
      <c r="AC885" s="211">
        <f t="shared" si="217"/>
        <v>0</v>
      </c>
      <c r="AD885" s="88">
        <v>0.19</v>
      </c>
      <c r="AE885" s="195">
        <f t="shared" si="220"/>
        <v>0</v>
      </c>
      <c r="AF885" s="211">
        <f t="shared" si="221"/>
        <v>0</v>
      </c>
      <c r="AG885" s="50"/>
      <c r="AH885" s="43"/>
      <c r="AI885" s="46"/>
      <c r="AJ885" s="43"/>
      <c r="AK885" s="43"/>
      <c r="AL885" s="46"/>
      <c r="AM885" s="47"/>
      <c r="AN885" s="76">
        <f t="shared" si="218"/>
        <v>0</v>
      </c>
      <c r="AO885" s="76">
        <f t="shared" si="222"/>
        <v>0</v>
      </c>
      <c r="AP885" s="214"/>
      <c r="AQ885" s="76">
        <f t="shared" si="219"/>
        <v>0</v>
      </c>
      <c r="AR885" s="91">
        <f t="shared" si="223"/>
        <v>0</v>
      </c>
      <c r="AS885" s="184">
        <f>IF(EA_Tabelle!$AI885="Ja",EA_Tabelle!$AM885,IF(EA_Tabelle!$Y885&lt;&gt;"",EA_Tabelle!$Y885,EA_Tabelle!$U885))</f>
        <v>0</v>
      </c>
      <c r="AT885" s="76">
        <f>IF(EA_Tabelle!$AI885="Ja",EA_Tabelle!$AN885,IF(EA_Tabelle!$AC885&lt;&gt;0,EA_Tabelle!$AC885,EA_Tabelle!$W885))</f>
        <v>0</v>
      </c>
      <c r="AU885" s="91">
        <f>IF(EA_Tabelle!$AI885="Ja",EA_Tabelle!$AO885,IF(EA_Tabelle!$AF885&lt;&gt;0,EA_Tabelle!$AF885,EA_Tabelle!$X885))</f>
        <v>0</v>
      </c>
    </row>
    <row r="886" spans="1:47" ht="25" customHeight="1" x14ac:dyDescent="0.3">
      <c r="A886" s="89" t="str">
        <f t="shared" si="224"/>
        <v>0_866</v>
      </c>
      <c r="B886" s="78">
        <f t="shared" si="211"/>
        <v>0</v>
      </c>
      <c r="C886" s="78">
        <f>IF(EA_Tabelle!$B561="","",COUNTIF($B$20:B885,EA_Tabelle!$B561)+1)</f>
        <v>866</v>
      </c>
      <c r="D886" s="77">
        <f t="shared" si="225"/>
        <v>0</v>
      </c>
      <c r="E886" s="77" t="e">
        <f>INDEX(Lieferanten[L_ID],MATCH(EA_Tabelle!$M886,Lieferanten[Lieferantenbezeichnung],0))</f>
        <v>#N/A</v>
      </c>
      <c r="F886" s="79">
        <f t="shared" si="212"/>
        <v>0</v>
      </c>
      <c r="G886" s="79" t="str">
        <f>IF(EA_Tabelle!$L886="","",(INDEX(BT[Ressort],MATCH(EA_Tabelle!$L886,BT[Bedarfsträger],0))))</f>
        <v/>
      </c>
      <c r="H886" s="80" t="str">
        <f>IF(EA_Tabelle!$L886="","",(INDEX(BT[BT_ID],MATCH(EA_Tabelle!$L886,BT[Bedarfsträger],0))))</f>
        <v/>
      </c>
      <c r="I886" s="82">
        <f t="shared" si="213"/>
        <v>0</v>
      </c>
      <c r="J886" s="82">
        <f t="shared" si="214"/>
        <v>0</v>
      </c>
      <c r="K886" s="83">
        <f t="shared" si="215"/>
        <v>0</v>
      </c>
      <c r="L886" s="44"/>
      <c r="M886" s="46"/>
      <c r="N886" s="208"/>
      <c r="O886" s="44"/>
      <c r="P886" s="43"/>
      <c r="Q886" s="206"/>
      <c r="R886" s="44"/>
      <c r="S886" s="90"/>
      <c r="T886" s="46"/>
      <c r="U886" s="210"/>
      <c r="V886" s="43"/>
      <c r="W886" s="186">
        <f>IFERROR(U886*INDEX(Preisstufen[Netto],MATCH(EA_Tabelle!T886,Preisstufen[Preisstufe],0)),0)</f>
        <v>0</v>
      </c>
      <c r="X886" s="186">
        <f t="shared" ref="X886:X949" si="226">W886*(1+AD886)</f>
        <v>0</v>
      </c>
      <c r="Y886" s="47"/>
      <c r="Z886" s="211"/>
      <c r="AA886" s="212"/>
      <c r="AB886" s="193">
        <f t="shared" si="216"/>
        <v>0</v>
      </c>
      <c r="AC886" s="211">
        <f t="shared" si="217"/>
        <v>0</v>
      </c>
      <c r="AD886" s="88">
        <v>0.19</v>
      </c>
      <c r="AE886" s="195">
        <f t="shared" si="220"/>
        <v>0</v>
      </c>
      <c r="AF886" s="211">
        <f t="shared" si="221"/>
        <v>0</v>
      </c>
      <c r="AG886" s="50"/>
      <c r="AH886" s="43"/>
      <c r="AI886" s="46"/>
      <c r="AJ886" s="43"/>
      <c r="AK886" s="43"/>
      <c r="AL886" s="46"/>
      <c r="AM886" s="47"/>
      <c r="AN886" s="76">
        <f t="shared" si="218"/>
        <v>0</v>
      </c>
      <c r="AO886" s="76">
        <f t="shared" si="222"/>
        <v>0</v>
      </c>
      <c r="AP886" s="214"/>
      <c r="AQ886" s="76">
        <f t="shared" si="219"/>
        <v>0</v>
      </c>
      <c r="AR886" s="91">
        <f t="shared" si="223"/>
        <v>0</v>
      </c>
      <c r="AS886" s="184">
        <f>IF(EA_Tabelle!$AI886="Ja",EA_Tabelle!$AM886,IF(EA_Tabelle!$Y886&lt;&gt;"",EA_Tabelle!$Y886,EA_Tabelle!$U886))</f>
        <v>0</v>
      </c>
      <c r="AT886" s="76">
        <f>IF(EA_Tabelle!$AI886="Ja",EA_Tabelle!$AN886,IF(EA_Tabelle!$AC886&lt;&gt;0,EA_Tabelle!$AC886,EA_Tabelle!$W886))</f>
        <v>0</v>
      </c>
      <c r="AU886" s="91">
        <f>IF(EA_Tabelle!$AI886="Ja",EA_Tabelle!$AO886,IF(EA_Tabelle!$AF886&lt;&gt;0,EA_Tabelle!$AF886,EA_Tabelle!$X886))</f>
        <v>0</v>
      </c>
    </row>
    <row r="887" spans="1:47" ht="25" customHeight="1" x14ac:dyDescent="0.3">
      <c r="A887" s="89" t="str">
        <f t="shared" si="224"/>
        <v>0_867</v>
      </c>
      <c r="B887" s="78">
        <f t="shared" si="211"/>
        <v>0</v>
      </c>
      <c r="C887" s="78">
        <f>IF(EA_Tabelle!$B562="","",COUNTIF($B$20:B886,EA_Tabelle!$B562)+1)</f>
        <v>867</v>
      </c>
      <c r="D887" s="77">
        <f t="shared" si="225"/>
        <v>0</v>
      </c>
      <c r="E887" s="77" t="e">
        <f>INDEX(Lieferanten[L_ID],MATCH(EA_Tabelle!$M887,Lieferanten[Lieferantenbezeichnung],0))</f>
        <v>#N/A</v>
      </c>
      <c r="F887" s="79">
        <f t="shared" si="212"/>
        <v>0</v>
      </c>
      <c r="G887" s="79" t="str">
        <f>IF(EA_Tabelle!$L887="","",(INDEX(BT[Ressort],MATCH(EA_Tabelle!$L887,BT[Bedarfsträger],0))))</f>
        <v/>
      </c>
      <c r="H887" s="80" t="str">
        <f>IF(EA_Tabelle!$L887="","",(INDEX(BT[BT_ID],MATCH(EA_Tabelle!$L887,BT[Bedarfsträger],0))))</f>
        <v/>
      </c>
      <c r="I887" s="82">
        <f t="shared" si="213"/>
        <v>0</v>
      </c>
      <c r="J887" s="82">
        <f t="shared" si="214"/>
        <v>0</v>
      </c>
      <c r="K887" s="83">
        <f t="shared" si="215"/>
        <v>0</v>
      </c>
      <c r="L887" s="44"/>
      <c r="M887" s="46"/>
      <c r="N887" s="208"/>
      <c r="O887" s="44"/>
      <c r="P887" s="43"/>
      <c r="Q887" s="206"/>
      <c r="R887" s="44"/>
      <c r="S887" s="90"/>
      <c r="T887" s="46"/>
      <c r="U887" s="210"/>
      <c r="V887" s="43"/>
      <c r="W887" s="186">
        <f>IFERROR(U887*INDEX(Preisstufen[Netto],MATCH(EA_Tabelle!T887,Preisstufen[Preisstufe],0)),0)</f>
        <v>0</v>
      </c>
      <c r="X887" s="186">
        <f t="shared" si="226"/>
        <v>0</v>
      </c>
      <c r="Y887" s="47"/>
      <c r="Z887" s="211"/>
      <c r="AA887" s="212"/>
      <c r="AB887" s="193">
        <f t="shared" si="216"/>
        <v>0</v>
      </c>
      <c r="AC887" s="211">
        <f t="shared" si="217"/>
        <v>0</v>
      </c>
      <c r="AD887" s="88">
        <v>0.19</v>
      </c>
      <c r="AE887" s="195">
        <f t="shared" si="220"/>
        <v>0</v>
      </c>
      <c r="AF887" s="211">
        <f t="shared" si="221"/>
        <v>0</v>
      </c>
      <c r="AG887" s="50"/>
      <c r="AH887" s="43"/>
      <c r="AI887" s="46"/>
      <c r="AJ887" s="43"/>
      <c r="AK887" s="43"/>
      <c r="AL887" s="46"/>
      <c r="AM887" s="47"/>
      <c r="AN887" s="76">
        <f t="shared" si="218"/>
        <v>0</v>
      </c>
      <c r="AO887" s="76">
        <f t="shared" si="222"/>
        <v>0</v>
      </c>
      <c r="AP887" s="214"/>
      <c r="AQ887" s="76">
        <f t="shared" si="219"/>
        <v>0</v>
      </c>
      <c r="AR887" s="91">
        <f t="shared" si="223"/>
        <v>0</v>
      </c>
      <c r="AS887" s="184">
        <f>IF(EA_Tabelle!$AI887="Ja",EA_Tabelle!$AM887,IF(EA_Tabelle!$Y887&lt;&gt;"",EA_Tabelle!$Y887,EA_Tabelle!$U887))</f>
        <v>0</v>
      </c>
      <c r="AT887" s="76">
        <f>IF(EA_Tabelle!$AI887="Ja",EA_Tabelle!$AN887,IF(EA_Tabelle!$AC887&lt;&gt;0,EA_Tabelle!$AC887,EA_Tabelle!$W887))</f>
        <v>0</v>
      </c>
      <c r="AU887" s="91">
        <f>IF(EA_Tabelle!$AI887="Ja",EA_Tabelle!$AO887,IF(EA_Tabelle!$AF887&lt;&gt;0,EA_Tabelle!$AF887,EA_Tabelle!$X887))</f>
        <v>0</v>
      </c>
    </row>
    <row r="888" spans="1:47" ht="25" customHeight="1" x14ac:dyDescent="0.3">
      <c r="A888" s="89" t="str">
        <f t="shared" si="224"/>
        <v>0_868</v>
      </c>
      <c r="B888" s="78">
        <f t="shared" si="211"/>
        <v>0</v>
      </c>
      <c r="C888" s="78">
        <f>IF(EA_Tabelle!$B563="","",COUNTIF($B$20:B887,EA_Tabelle!$B563)+1)</f>
        <v>868</v>
      </c>
      <c r="D888" s="77">
        <f t="shared" si="225"/>
        <v>0</v>
      </c>
      <c r="E888" s="77" t="e">
        <f>INDEX(Lieferanten[L_ID],MATCH(EA_Tabelle!$M888,Lieferanten[Lieferantenbezeichnung],0))</f>
        <v>#N/A</v>
      </c>
      <c r="F888" s="79">
        <f t="shared" si="212"/>
        <v>0</v>
      </c>
      <c r="G888" s="79" t="str">
        <f>IF(EA_Tabelle!$L888="","",(INDEX(BT[Ressort],MATCH(EA_Tabelle!$L888,BT[Bedarfsträger],0))))</f>
        <v/>
      </c>
      <c r="H888" s="80" t="str">
        <f>IF(EA_Tabelle!$L888="","",(INDEX(BT[BT_ID],MATCH(EA_Tabelle!$L888,BT[Bedarfsträger],0))))</f>
        <v/>
      </c>
      <c r="I888" s="82">
        <f t="shared" si="213"/>
        <v>0</v>
      </c>
      <c r="J888" s="82">
        <f t="shared" si="214"/>
        <v>0</v>
      </c>
      <c r="K888" s="83">
        <f t="shared" si="215"/>
        <v>0</v>
      </c>
      <c r="L888" s="44"/>
      <c r="M888" s="46"/>
      <c r="N888" s="208"/>
      <c r="O888" s="44"/>
      <c r="P888" s="43"/>
      <c r="Q888" s="206"/>
      <c r="R888" s="44"/>
      <c r="S888" s="90"/>
      <c r="T888" s="46"/>
      <c r="U888" s="210"/>
      <c r="V888" s="43"/>
      <c r="W888" s="186">
        <f>IFERROR(U888*INDEX(Preisstufen[Netto],MATCH(EA_Tabelle!T888,Preisstufen[Preisstufe],0)),0)</f>
        <v>0</v>
      </c>
      <c r="X888" s="186">
        <f t="shared" si="226"/>
        <v>0</v>
      </c>
      <c r="Y888" s="47"/>
      <c r="Z888" s="211"/>
      <c r="AA888" s="212"/>
      <c r="AB888" s="193">
        <f t="shared" si="216"/>
        <v>0</v>
      </c>
      <c r="AC888" s="211">
        <f t="shared" si="217"/>
        <v>0</v>
      </c>
      <c r="AD888" s="88">
        <v>0.19</v>
      </c>
      <c r="AE888" s="195">
        <f t="shared" si="220"/>
        <v>0</v>
      </c>
      <c r="AF888" s="211">
        <f t="shared" si="221"/>
        <v>0</v>
      </c>
      <c r="AG888" s="50"/>
      <c r="AH888" s="43"/>
      <c r="AI888" s="46"/>
      <c r="AJ888" s="43"/>
      <c r="AK888" s="43"/>
      <c r="AL888" s="46"/>
      <c r="AM888" s="47"/>
      <c r="AN888" s="76">
        <f t="shared" si="218"/>
        <v>0</v>
      </c>
      <c r="AO888" s="76">
        <f t="shared" si="222"/>
        <v>0</v>
      </c>
      <c r="AP888" s="214"/>
      <c r="AQ888" s="76">
        <f t="shared" si="219"/>
        <v>0</v>
      </c>
      <c r="AR888" s="91">
        <f t="shared" si="223"/>
        <v>0</v>
      </c>
      <c r="AS888" s="184">
        <f>IF(EA_Tabelle!$AI888="Ja",EA_Tabelle!$AM888,IF(EA_Tabelle!$Y888&lt;&gt;"",EA_Tabelle!$Y888,EA_Tabelle!$U888))</f>
        <v>0</v>
      </c>
      <c r="AT888" s="76">
        <f>IF(EA_Tabelle!$AI888="Ja",EA_Tabelle!$AN888,IF(EA_Tabelle!$AC888&lt;&gt;0,EA_Tabelle!$AC888,EA_Tabelle!$W888))</f>
        <v>0</v>
      </c>
      <c r="AU888" s="91">
        <f>IF(EA_Tabelle!$AI888="Ja",EA_Tabelle!$AO888,IF(EA_Tabelle!$AF888&lt;&gt;0,EA_Tabelle!$AF888,EA_Tabelle!$X888))</f>
        <v>0</v>
      </c>
    </row>
    <row r="889" spans="1:47" ht="25" customHeight="1" x14ac:dyDescent="0.3">
      <c r="A889" s="89" t="str">
        <f t="shared" si="224"/>
        <v>0_869</v>
      </c>
      <c r="B889" s="78">
        <f t="shared" si="211"/>
        <v>0</v>
      </c>
      <c r="C889" s="78">
        <f>IF(EA_Tabelle!$B564="","",COUNTIF($B$20:B888,EA_Tabelle!$B564)+1)</f>
        <v>869</v>
      </c>
      <c r="D889" s="77">
        <f t="shared" si="225"/>
        <v>0</v>
      </c>
      <c r="E889" s="77" t="e">
        <f>INDEX(Lieferanten[L_ID],MATCH(EA_Tabelle!$M889,Lieferanten[Lieferantenbezeichnung],0))</f>
        <v>#N/A</v>
      </c>
      <c r="F889" s="79">
        <f t="shared" si="212"/>
        <v>0</v>
      </c>
      <c r="G889" s="79" t="str">
        <f>IF(EA_Tabelle!$L889="","",(INDEX(BT[Ressort],MATCH(EA_Tabelle!$L889,BT[Bedarfsträger],0))))</f>
        <v/>
      </c>
      <c r="H889" s="80" t="str">
        <f>IF(EA_Tabelle!$L889="","",(INDEX(BT[BT_ID],MATCH(EA_Tabelle!$L889,BT[Bedarfsträger],0))))</f>
        <v/>
      </c>
      <c r="I889" s="82">
        <f t="shared" si="213"/>
        <v>0</v>
      </c>
      <c r="J889" s="82">
        <f t="shared" si="214"/>
        <v>0</v>
      </c>
      <c r="K889" s="83">
        <f t="shared" si="215"/>
        <v>0</v>
      </c>
      <c r="L889" s="44"/>
      <c r="M889" s="46"/>
      <c r="N889" s="208"/>
      <c r="O889" s="44"/>
      <c r="P889" s="43"/>
      <c r="Q889" s="206"/>
      <c r="R889" s="44"/>
      <c r="S889" s="90"/>
      <c r="T889" s="46"/>
      <c r="U889" s="210"/>
      <c r="V889" s="43"/>
      <c r="W889" s="186">
        <f>IFERROR(U889*INDEX(Preisstufen[Netto],MATCH(EA_Tabelle!T889,Preisstufen[Preisstufe],0)),0)</f>
        <v>0</v>
      </c>
      <c r="X889" s="186">
        <f t="shared" si="226"/>
        <v>0</v>
      </c>
      <c r="Y889" s="47"/>
      <c r="Z889" s="211"/>
      <c r="AA889" s="212"/>
      <c r="AB889" s="193">
        <f t="shared" si="216"/>
        <v>0</v>
      </c>
      <c r="AC889" s="211">
        <f t="shared" si="217"/>
        <v>0</v>
      </c>
      <c r="AD889" s="88">
        <v>0.19</v>
      </c>
      <c r="AE889" s="195">
        <f t="shared" si="220"/>
        <v>0</v>
      </c>
      <c r="AF889" s="211">
        <f t="shared" si="221"/>
        <v>0</v>
      </c>
      <c r="AG889" s="50"/>
      <c r="AH889" s="43"/>
      <c r="AI889" s="46"/>
      <c r="AJ889" s="43"/>
      <c r="AK889" s="43"/>
      <c r="AL889" s="46"/>
      <c r="AM889" s="47"/>
      <c r="AN889" s="76">
        <f t="shared" si="218"/>
        <v>0</v>
      </c>
      <c r="AO889" s="76">
        <f t="shared" si="222"/>
        <v>0</v>
      </c>
      <c r="AP889" s="214"/>
      <c r="AQ889" s="76">
        <f t="shared" si="219"/>
        <v>0</v>
      </c>
      <c r="AR889" s="91">
        <f t="shared" si="223"/>
        <v>0</v>
      </c>
      <c r="AS889" s="184">
        <f>IF(EA_Tabelle!$AI889="Ja",EA_Tabelle!$AM889,IF(EA_Tabelle!$Y889&lt;&gt;"",EA_Tabelle!$Y889,EA_Tabelle!$U889))</f>
        <v>0</v>
      </c>
      <c r="AT889" s="76">
        <f>IF(EA_Tabelle!$AI889="Ja",EA_Tabelle!$AN889,IF(EA_Tabelle!$AC889&lt;&gt;0,EA_Tabelle!$AC889,EA_Tabelle!$W889))</f>
        <v>0</v>
      </c>
      <c r="AU889" s="91">
        <f>IF(EA_Tabelle!$AI889="Ja",EA_Tabelle!$AO889,IF(EA_Tabelle!$AF889&lt;&gt;0,EA_Tabelle!$AF889,EA_Tabelle!$X889))</f>
        <v>0</v>
      </c>
    </row>
    <row r="890" spans="1:47" ht="25" customHeight="1" x14ac:dyDescent="0.3">
      <c r="A890" s="89" t="str">
        <f t="shared" si="224"/>
        <v>0_870</v>
      </c>
      <c r="B890" s="78">
        <f t="shared" si="211"/>
        <v>0</v>
      </c>
      <c r="C890" s="78">
        <f>IF(EA_Tabelle!$B565="","",COUNTIF($B$20:B889,EA_Tabelle!$B565)+1)</f>
        <v>870</v>
      </c>
      <c r="D890" s="77">
        <f t="shared" si="225"/>
        <v>0</v>
      </c>
      <c r="E890" s="77" t="e">
        <f>INDEX(Lieferanten[L_ID],MATCH(EA_Tabelle!$M890,Lieferanten[Lieferantenbezeichnung],0))</f>
        <v>#N/A</v>
      </c>
      <c r="F890" s="79">
        <f t="shared" si="212"/>
        <v>0</v>
      </c>
      <c r="G890" s="79" t="str">
        <f>IF(EA_Tabelle!$L890="","",(INDEX(BT[Ressort],MATCH(EA_Tabelle!$L890,BT[Bedarfsträger],0))))</f>
        <v/>
      </c>
      <c r="H890" s="80" t="str">
        <f>IF(EA_Tabelle!$L890="","",(INDEX(BT[BT_ID],MATCH(EA_Tabelle!$L890,BT[Bedarfsträger],0))))</f>
        <v/>
      </c>
      <c r="I890" s="82">
        <f t="shared" si="213"/>
        <v>0</v>
      </c>
      <c r="J890" s="82">
        <f t="shared" si="214"/>
        <v>0</v>
      </c>
      <c r="K890" s="83">
        <f t="shared" si="215"/>
        <v>0</v>
      </c>
      <c r="L890" s="44"/>
      <c r="M890" s="46"/>
      <c r="N890" s="208"/>
      <c r="O890" s="44"/>
      <c r="P890" s="43"/>
      <c r="Q890" s="206"/>
      <c r="R890" s="44"/>
      <c r="S890" s="90"/>
      <c r="T890" s="46"/>
      <c r="U890" s="210"/>
      <c r="V890" s="43"/>
      <c r="W890" s="186">
        <f>IFERROR(U890*INDEX(Preisstufen[Netto],MATCH(EA_Tabelle!T890,Preisstufen[Preisstufe],0)),0)</f>
        <v>0</v>
      </c>
      <c r="X890" s="186">
        <f t="shared" si="226"/>
        <v>0</v>
      </c>
      <c r="Y890" s="47"/>
      <c r="Z890" s="211"/>
      <c r="AA890" s="212"/>
      <c r="AB890" s="193">
        <f t="shared" si="216"/>
        <v>0</v>
      </c>
      <c r="AC890" s="211">
        <f t="shared" si="217"/>
        <v>0</v>
      </c>
      <c r="AD890" s="88">
        <v>0.19</v>
      </c>
      <c r="AE890" s="195">
        <f t="shared" si="220"/>
        <v>0</v>
      </c>
      <c r="AF890" s="211">
        <f t="shared" si="221"/>
        <v>0</v>
      </c>
      <c r="AG890" s="50"/>
      <c r="AH890" s="43"/>
      <c r="AI890" s="46"/>
      <c r="AJ890" s="43"/>
      <c r="AK890" s="43"/>
      <c r="AL890" s="46"/>
      <c r="AM890" s="47"/>
      <c r="AN890" s="76">
        <f t="shared" si="218"/>
        <v>0</v>
      </c>
      <c r="AO890" s="76">
        <f t="shared" si="222"/>
        <v>0</v>
      </c>
      <c r="AP890" s="214"/>
      <c r="AQ890" s="76">
        <f t="shared" si="219"/>
        <v>0</v>
      </c>
      <c r="AR890" s="91">
        <f t="shared" si="223"/>
        <v>0</v>
      </c>
      <c r="AS890" s="184">
        <f>IF(EA_Tabelle!$AI890="Ja",EA_Tabelle!$AM890,IF(EA_Tabelle!$Y890&lt;&gt;"",EA_Tabelle!$Y890,EA_Tabelle!$U890))</f>
        <v>0</v>
      </c>
      <c r="AT890" s="76">
        <f>IF(EA_Tabelle!$AI890="Ja",EA_Tabelle!$AN890,IF(EA_Tabelle!$AC890&lt;&gt;0,EA_Tabelle!$AC890,EA_Tabelle!$W890))</f>
        <v>0</v>
      </c>
      <c r="AU890" s="91">
        <f>IF(EA_Tabelle!$AI890="Ja",EA_Tabelle!$AO890,IF(EA_Tabelle!$AF890&lt;&gt;0,EA_Tabelle!$AF890,EA_Tabelle!$X890))</f>
        <v>0</v>
      </c>
    </row>
    <row r="891" spans="1:47" ht="25" customHeight="1" x14ac:dyDescent="0.3">
      <c r="A891" s="89" t="str">
        <f t="shared" si="224"/>
        <v>0_871</v>
      </c>
      <c r="B891" s="78">
        <f t="shared" si="211"/>
        <v>0</v>
      </c>
      <c r="C891" s="78">
        <f>IF(EA_Tabelle!$B566="","",COUNTIF($B$20:B890,EA_Tabelle!$B566)+1)</f>
        <v>871</v>
      </c>
      <c r="D891" s="77">
        <f t="shared" si="225"/>
        <v>0</v>
      </c>
      <c r="E891" s="77" t="e">
        <f>INDEX(Lieferanten[L_ID],MATCH(EA_Tabelle!$M891,Lieferanten[Lieferantenbezeichnung],0))</f>
        <v>#N/A</v>
      </c>
      <c r="F891" s="79">
        <f t="shared" si="212"/>
        <v>0</v>
      </c>
      <c r="G891" s="79" t="str">
        <f>IF(EA_Tabelle!$L891="","",(INDEX(BT[Ressort],MATCH(EA_Tabelle!$L891,BT[Bedarfsträger],0))))</f>
        <v/>
      </c>
      <c r="H891" s="80" t="str">
        <f>IF(EA_Tabelle!$L891="","",(INDEX(BT[BT_ID],MATCH(EA_Tabelle!$L891,BT[Bedarfsträger],0))))</f>
        <v/>
      </c>
      <c r="I891" s="82">
        <f t="shared" si="213"/>
        <v>0</v>
      </c>
      <c r="J891" s="82">
        <f t="shared" si="214"/>
        <v>0</v>
      </c>
      <c r="K891" s="83">
        <f t="shared" si="215"/>
        <v>0</v>
      </c>
      <c r="L891" s="44"/>
      <c r="M891" s="46"/>
      <c r="N891" s="208"/>
      <c r="O891" s="44"/>
      <c r="P891" s="43"/>
      <c r="Q891" s="206"/>
      <c r="R891" s="44"/>
      <c r="S891" s="90"/>
      <c r="T891" s="46"/>
      <c r="U891" s="210"/>
      <c r="V891" s="43"/>
      <c r="W891" s="186">
        <f>IFERROR(U891*INDEX(Preisstufen[Netto],MATCH(EA_Tabelle!T891,Preisstufen[Preisstufe],0)),0)</f>
        <v>0</v>
      </c>
      <c r="X891" s="186">
        <f t="shared" si="226"/>
        <v>0</v>
      </c>
      <c r="Y891" s="47"/>
      <c r="Z891" s="211"/>
      <c r="AA891" s="212"/>
      <c r="AB891" s="193">
        <f t="shared" si="216"/>
        <v>0</v>
      </c>
      <c r="AC891" s="211">
        <f t="shared" si="217"/>
        <v>0</v>
      </c>
      <c r="AD891" s="88">
        <v>0.19</v>
      </c>
      <c r="AE891" s="195">
        <f t="shared" si="220"/>
        <v>0</v>
      </c>
      <c r="AF891" s="211">
        <f t="shared" si="221"/>
        <v>0</v>
      </c>
      <c r="AG891" s="50"/>
      <c r="AH891" s="43"/>
      <c r="AI891" s="46"/>
      <c r="AJ891" s="43"/>
      <c r="AK891" s="43"/>
      <c r="AL891" s="46"/>
      <c r="AM891" s="47"/>
      <c r="AN891" s="76">
        <f t="shared" si="218"/>
        <v>0</v>
      </c>
      <c r="AO891" s="76">
        <f t="shared" si="222"/>
        <v>0</v>
      </c>
      <c r="AP891" s="214"/>
      <c r="AQ891" s="76">
        <f t="shared" si="219"/>
        <v>0</v>
      </c>
      <c r="AR891" s="91">
        <f t="shared" si="223"/>
        <v>0</v>
      </c>
      <c r="AS891" s="184">
        <f>IF(EA_Tabelle!$AI891="Ja",EA_Tabelle!$AM891,IF(EA_Tabelle!$Y891&lt;&gt;"",EA_Tabelle!$Y891,EA_Tabelle!$U891))</f>
        <v>0</v>
      </c>
      <c r="AT891" s="76">
        <f>IF(EA_Tabelle!$AI891="Ja",EA_Tabelle!$AN891,IF(EA_Tabelle!$AC891&lt;&gt;0,EA_Tabelle!$AC891,EA_Tabelle!$W891))</f>
        <v>0</v>
      </c>
      <c r="AU891" s="91">
        <f>IF(EA_Tabelle!$AI891="Ja",EA_Tabelle!$AO891,IF(EA_Tabelle!$AF891&lt;&gt;0,EA_Tabelle!$AF891,EA_Tabelle!$X891))</f>
        <v>0</v>
      </c>
    </row>
    <row r="892" spans="1:47" ht="25" customHeight="1" x14ac:dyDescent="0.3">
      <c r="A892" s="89" t="str">
        <f t="shared" si="224"/>
        <v>0_872</v>
      </c>
      <c r="B892" s="78">
        <f t="shared" si="211"/>
        <v>0</v>
      </c>
      <c r="C892" s="78">
        <f>IF(EA_Tabelle!$B567="","",COUNTIF($B$20:B891,EA_Tabelle!$B567)+1)</f>
        <v>872</v>
      </c>
      <c r="D892" s="77">
        <f t="shared" si="225"/>
        <v>0</v>
      </c>
      <c r="E892" s="77" t="e">
        <f>INDEX(Lieferanten[L_ID],MATCH(EA_Tabelle!$M892,Lieferanten[Lieferantenbezeichnung],0))</f>
        <v>#N/A</v>
      </c>
      <c r="F892" s="79">
        <f t="shared" si="212"/>
        <v>0</v>
      </c>
      <c r="G892" s="79" t="str">
        <f>IF(EA_Tabelle!$L892="","",(INDEX(BT[Ressort],MATCH(EA_Tabelle!$L892,BT[Bedarfsträger],0))))</f>
        <v/>
      </c>
      <c r="H892" s="80" t="str">
        <f>IF(EA_Tabelle!$L892="","",(INDEX(BT[BT_ID],MATCH(EA_Tabelle!$L892,BT[Bedarfsträger],0))))</f>
        <v/>
      </c>
      <c r="I892" s="82">
        <f t="shared" si="213"/>
        <v>0</v>
      </c>
      <c r="J892" s="82">
        <f t="shared" si="214"/>
        <v>0</v>
      </c>
      <c r="K892" s="83">
        <f t="shared" si="215"/>
        <v>0</v>
      </c>
      <c r="L892" s="44"/>
      <c r="M892" s="46"/>
      <c r="N892" s="208"/>
      <c r="O892" s="44"/>
      <c r="P892" s="43"/>
      <c r="Q892" s="206"/>
      <c r="R892" s="44"/>
      <c r="S892" s="90"/>
      <c r="T892" s="46"/>
      <c r="U892" s="210"/>
      <c r="V892" s="43"/>
      <c r="W892" s="186">
        <f>IFERROR(U892*INDEX(Preisstufen[Netto],MATCH(EA_Tabelle!T892,Preisstufen[Preisstufe],0)),0)</f>
        <v>0</v>
      </c>
      <c r="X892" s="186">
        <f t="shared" si="226"/>
        <v>0</v>
      </c>
      <c r="Y892" s="47"/>
      <c r="Z892" s="211"/>
      <c r="AA892" s="212"/>
      <c r="AB892" s="193">
        <f t="shared" si="216"/>
        <v>0</v>
      </c>
      <c r="AC892" s="211">
        <f t="shared" si="217"/>
        <v>0</v>
      </c>
      <c r="AD892" s="88">
        <v>0.19</v>
      </c>
      <c r="AE892" s="195">
        <f t="shared" si="220"/>
        <v>0</v>
      </c>
      <c r="AF892" s="211">
        <f t="shared" si="221"/>
        <v>0</v>
      </c>
      <c r="AG892" s="50"/>
      <c r="AH892" s="43"/>
      <c r="AI892" s="46"/>
      <c r="AJ892" s="43"/>
      <c r="AK892" s="43"/>
      <c r="AL892" s="46"/>
      <c r="AM892" s="47"/>
      <c r="AN892" s="76">
        <f t="shared" si="218"/>
        <v>0</v>
      </c>
      <c r="AO892" s="76">
        <f t="shared" si="222"/>
        <v>0</v>
      </c>
      <c r="AP892" s="214"/>
      <c r="AQ892" s="76">
        <f t="shared" si="219"/>
        <v>0</v>
      </c>
      <c r="AR892" s="91">
        <f t="shared" si="223"/>
        <v>0</v>
      </c>
      <c r="AS892" s="184">
        <f>IF(EA_Tabelle!$AI892="Ja",EA_Tabelle!$AM892,IF(EA_Tabelle!$Y892&lt;&gt;"",EA_Tabelle!$Y892,EA_Tabelle!$U892))</f>
        <v>0</v>
      </c>
      <c r="AT892" s="76">
        <f>IF(EA_Tabelle!$AI892="Ja",EA_Tabelle!$AN892,IF(EA_Tabelle!$AC892&lt;&gt;0,EA_Tabelle!$AC892,EA_Tabelle!$W892))</f>
        <v>0</v>
      </c>
      <c r="AU892" s="91">
        <f>IF(EA_Tabelle!$AI892="Ja",EA_Tabelle!$AO892,IF(EA_Tabelle!$AF892&lt;&gt;0,EA_Tabelle!$AF892,EA_Tabelle!$X892))</f>
        <v>0</v>
      </c>
    </row>
    <row r="893" spans="1:47" ht="25" customHeight="1" x14ac:dyDescent="0.3">
      <c r="A893" s="89" t="str">
        <f t="shared" si="224"/>
        <v>0_873</v>
      </c>
      <c r="B893" s="78">
        <f t="shared" si="211"/>
        <v>0</v>
      </c>
      <c r="C893" s="78">
        <f>IF(EA_Tabelle!$B568="","",COUNTIF($B$20:B892,EA_Tabelle!$B568)+1)</f>
        <v>873</v>
      </c>
      <c r="D893" s="77">
        <f t="shared" si="225"/>
        <v>0</v>
      </c>
      <c r="E893" s="77" t="e">
        <f>INDEX(Lieferanten[L_ID],MATCH(EA_Tabelle!$M893,Lieferanten[Lieferantenbezeichnung],0))</f>
        <v>#N/A</v>
      </c>
      <c r="F893" s="79">
        <f t="shared" si="212"/>
        <v>0</v>
      </c>
      <c r="G893" s="79" t="str">
        <f>IF(EA_Tabelle!$L893="","",(INDEX(BT[Ressort],MATCH(EA_Tabelle!$L893,BT[Bedarfsträger],0))))</f>
        <v/>
      </c>
      <c r="H893" s="80" t="str">
        <f>IF(EA_Tabelle!$L893="","",(INDEX(BT[BT_ID],MATCH(EA_Tabelle!$L893,BT[Bedarfsträger],0))))</f>
        <v/>
      </c>
      <c r="I893" s="82">
        <f t="shared" si="213"/>
        <v>0</v>
      </c>
      <c r="J893" s="82">
        <f t="shared" si="214"/>
        <v>0</v>
      </c>
      <c r="K893" s="83">
        <f t="shared" si="215"/>
        <v>0</v>
      </c>
      <c r="L893" s="44"/>
      <c r="M893" s="46"/>
      <c r="N893" s="208"/>
      <c r="O893" s="44"/>
      <c r="P893" s="43"/>
      <c r="Q893" s="206"/>
      <c r="R893" s="44"/>
      <c r="S893" s="90"/>
      <c r="T893" s="46"/>
      <c r="U893" s="210"/>
      <c r="V893" s="43"/>
      <c r="W893" s="186">
        <f>IFERROR(U893*INDEX(Preisstufen[Netto],MATCH(EA_Tabelle!T893,Preisstufen[Preisstufe],0)),0)</f>
        <v>0</v>
      </c>
      <c r="X893" s="186">
        <f t="shared" si="226"/>
        <v>0</v>
      </c>
      <c r="Y893" s="47"/>
      <c r="Z893" s="211"/>
      <c r="AA893" s="212"/>
      <c r="AB893" s="193">
        <f t="shared" si="216"/>
        <v>0</v>
      </c>
      <c r="AC893" s="211">
        <f t="shared" si="217"/>
        <v>0</v>
      </c>
      <c r="AD893" s="88">
        <v>0.19</v>
      </c>
      <c r="AE893" s="195">
        <f t="shared" si="220"/>
        <v>0</v>
      </c>
      <c r="AF893" s="211">
        <f t="shared" si="221"/>
        <v>0</v>
      </c>
      <c r="AG893" s="50"/>
      <c r="AH893" s="43"/>
      <c r="AI893" s="46"/>
      <c r="AJ893" s="43"/>
      <c r="AK893" s="43"/>
      <c r="AL893" s="46"/>
      <c r="AM893" s="47"/>
      <c r="AN893" s="76">
        <f t="shared" si="218"/>
        <v>0</v>
      </c>
      <c r="AO893" s="76">
        <f t="shared" si="222"/>
        <v>0</v>
      </c>
      <c r="AP893" s="214"/>
      <c r="AQ893" s="76">
        <f t="shared" si="219"/>
        <v>0</v>
      </c>
      <c r="AR893" s="91">
        <f t="shared" si="223"/>
        <v>0</v>
      </c>
      <c r="AS893" s="184">
        <f>IF(EA_Tabelle!$AI893="Ja",EA_Tabelle!$AM893,IF(EA_Tabelle!$Y893&lt;&gt;"",EA_Tabelle!$Y893,EA_Tabelle!$U893))</f>
        <v>0</v>
      </c>
      <c r="AT893" s="76">
        <f>IF(EA_Tabelle!$AI893="Ja",EA_Tabelle!$AN893,IF(EA_Tabelle!$AC893&lt;&gt;0,EA_Tabelle!$AC893,EA_Tabelle!$W893))</f>
        <v>0</v>
      </c>
      <c r="AU893" s="91">
        <f>IF(EA_Tabelle!$AI893="Ja",EA_Tabelle!$AO893,IF(EA_Tabelle!$AF893&lt;&gt;0,EA_Tabelle!$AF893,EA_Tabelle!$X893))</f>
        <v>0</v>
      </c>
    </row>
    <row r="894" spans="1:47" ht="25" customHeight="1" x14ac:dyDescent="0.3">
      <c r="A894" s="89" t="str">
        <f t="shared" si="224"/>
        <v>0_874</v>
      </c>
      <c r="B894" s="78">
        <f t="shared" si="211"/>
        <v>0</v>
      </c>
      <c r="C894" s="78">
        <f>IF(EA_Tabelle!$B569="","",COUNTIF($B$20:B893,EA_Tabelle!$B569)+1)</f>
        <v>874</v>
      </c>
      <c r="D894" s="77">
        <f t="shared" si="225"/>
        <v>0</v>
      </c>
      <c r="E894" s="77" t="e">
        <f>INDEX(Lieferanten[L_ID],MATCH(EA_Tabelle!$M894,Lieferanten[Lieferantenbezeichnung],0))</f>
        <v>#N/A</v>
      </c>
      <c r="F894" s="79">
        <f t="shared" si="212"/>
        <v>0</v>
      </c>
      <c r="G894" s="79" t="str">
        <f>IF(EA_Tabelle!$L894="","",(INDEX(BT[Ressort],MATCH(EA_Tabelle!$L894,BT[Bedarfsträger],0))))</f>
        <v/>
      </c>
      <c r="H894" s="80" t="str">
        <f>IF(EA_Tabelle!$L894="","",(INDEX(BT[BT_ID],MATCH(EA_Tabelle!$L894,BT[Bedarfsträger],0))))</f>
        <v/>
      </c>
      <c r="I894" s="82">
        <f t="shared" si="213"/>
        <v>0</v>
      </c>
      <c r="J894" s="82">
        <f t="shared" si="214"/>
        <v>0</v>
      </c>
      <c r="K894" s="83">
        <f t="shared" si="215"/>
        <v>0</v>
      </c>
      <c r="L894" s="44"/>
      <c r="M894" s="46"/>
      <c r="N894" s="208"/>
      <c r="O894" s="44"/>
      <c r="P894" s="43"/>
      <c r="Q894" s="206"/>
      <c r="R894" s="44"/>
      <c r="S894" s="90"/>
      <c r="T894" s="46"/>
      <c r="U894" s="210"/>
      <c r="V894" s="43"/>
      <c r="W894" s="186">
        <f>IFERROR(U894*INDEX(Preisstufen[Netto],MATCH(EA_Tabelle!T894,Preisstufen[Preisstufe],0)),0)</f>
        <v>0</v>
      </c>
      <c r="X894" s="186">
        <f t="shared" si="226"/>
        <v>0</v>
      </c>
      <c r="Y894" s="47"/>
      <c r="Z894" s="211"/>
      <c r="AA894" s="212"/>
      <c r="AB894" s="193">
        <f t="shared" si="216"/>
        <v>0</v>
      </c>
      <c r="AC894" s="211">
        <f t="shared" si="217"/>
        <v>0</v>
      </c>
      <c r="AD894" s="88">
        <v>0.19</v>
      </c>
      <c r="AE894" s="195">
        <f t="shared" si="220"/>
        <v>0</v>
      </c>
      <c r="AF894" s="211">
        <f t="shared" si="221"/>
        <v>0</v>
      </c>
      <c r="AG894" s="50"/>
      <c r="AH894" s="43"/>
      <c r="AI894" s="46"/>
      <c r="AJ894" s="43"/>
      <c r="AK894" s="43"/>
      <c r="AL894" s="46"/>
      <c r="AM894" s="47"/>
      <c r="AN894" s="76">
        <f t="shared" si="218"/>
        <v>0</v>
      </c>
      <c r="AO894" s="76">
        <f t="shared" si="222"/>
        <v>0</v>
      </c>
      <c r="AP894" s="214"/>
      <c r="AQ894" s="76">
        <f t="shared" si="219"/>
        <v>0</v>
      </c>
      <c r="AR894" s="91">
        <f t="shared" si="223"/>
        <v>0</v>
      </c>
      <c r="AS894" s="184">
        <f>IF(EA_Tabelle!$AI894="Ja",EA_Tabelle!$AM894,IF(EA_Tabelle!$Y894&lt;&gt;"",EA_Tabelle!$Y894,EA_Tabelle!$U894))</f>
        <v>0</v>
      </c>
      <c r="AT894" s="76">
        <f>IF(EA_Tabelle!$AI894="Ja",EA_Tabelle!$AN894,IF(EA_Tabelle!$AC894&lt;&gt;0,EA_Tabelle!$AC894,EA_Tabelle!$W894))</f>
        <v>0</v>
      </c>
      <c r="AU894" s="91">
        <f>IF(EA_Tabelle!$AI894="Ja",EA_Tabelle!$AO894,IF(EA_Tabelle!$AF894&lt;&gt;0,EA_Tabelle!$AF894,EA_Tabelle!$X894))</f>
        <v>0</v>
      </c>
    </row>
    <row r="895" spans="1:47" ht="25" customHeight="1" x14ac:dyDescent="0.3">
      <c r="A895" s="89" t="str">
        <f t="shared" si="224"/>
        <v>0_875</v>
      </c>
      <c r="B895" s="78">
        <f t="shared" si="211"/>
        <v>0</v>
      </c>
      <c r="C895" s="78">
        <f>IF(EA_Tabelle!$B570="","",COUNTIF($B$20:B894,EA_Tabelle!$B570)+1)</f>
        <v>875</v>
      </c>
      <c r="D895" s="77">
        <f t="shared" si="225"/>
        <v>0</v>
      </c>
      <c r="E895" s="77" t="e">
        <f>INDEX(Lieferanten[L_ID],MATCH(EA_Tabelle!$M895,Lieferanten[Lieferantenbezeichnung],0))</f>
        <v>#N/A</v>
      </c>
      <c r="F895" s="79">
        <f t="shared" si="212"/>
        <v>0</v>
      </c>
      <c r="G895" s="79" t="str">
        <f>IF(EA_Tabelle!$L895="","",(INDEX(BT[Ressort],MATCH(EA_Tabelle!$L895,BT[Bedarfsträger],0))))</f>
        <v/>
      </c>
      <c r="H895" s="80" t="str">
        <f>IF(EA_Tabelle!$L895="","",(INDEX(BT[BT_ID],MATCH(EA_Tabelle!$L895,BT[Bedarfsträger],0))))</f>
        <v/>
      </c>
      <c r="I895" s="82">
        <f t="shared" si="213"/>
        <v>0</v>
      </c>
      <c r="J895" s="82">
        <f t="shared" si="214"/>
        <v>0</v>
      </c>
      <c r="K895" s="83">
        <f t="shared" si="215"/>
        <v>0</v>
      </c>
      <c r="L895" s="44"/>
      <c r="M895" s="46"/>
      <c r="N895" s="208"/>
      <c r="O895" s="44"/>
      <c r="P895" s="43"/>
      <c r="Q895" s="206"/>
      <c r="R895" s="44"/>
      <c r="S895" s="90"/>
      <c r="T895" s="46"/>
      <c r="U895" s="210"/>
      <c r="V895" s="43"/>
      <c r="W895" s="186">
        <f>IFERROR(U895*INDEX(Preisstufen[Netto],MATCH(EA_Tabelle!T895,Preisstufen[Preisstufe],0)),0)</f>
        <v>0</v>
      </c>
      <c r="X895" s="186">
        <f t="shared" si="226"/>
        <v>0</v>
      </c>
      <c r="Y895" s="47"/>
      <c r="Z895" s="211"/>
      <c r="AA895" s="212"/>
      <c r="AB895" s="193">
        <f t="shared" si="216"/>
        <v>0</v>
      </c>
      <c r="AC895" s="211">
        <f t="shared" si="217"/>
        <v>0</v>
      </c>
      <c r="AD895" s="88">
        <v>0.19</v>
      </c>
      <c r="AE895" s="195">
        <f t="shared" si="220"/>
        <v>0</v>
      </c>
      <c r="AF895" s="211">
        <f t="shared" si="221"/>
        <v>0</v>
      </c>
      <c r="AG895" s="50"/>
      <c r="AH895" s="43"/>
      <c r="AI895" s="46"/>
      <c r="AJ895" s="43"/>
      <c r="AK895" s="43"/>
      <c r="AL895" s="46"/>
      <c r="AM895" s="47"/>
      <c r="AN895" s="76">
        <f t="shared" si="218"/>
        <v>0</v>
      </c>
      <c r="AO895" s="76">
        <f t="shared" si="222"/>
        <v>0</v>
      </c>
      <c r="AP895" s="214"/>
      <c r="AQ895" s="76">
        <f t="shared" si="219"/>
        <v>0</v>
      </c>
      <c r="AR895" s="91">
        <f t="shared" si="223"/>
        <v>0</v>
      </c>
      <c r="AS895" s="184">
        <f>IF(EA_Tabelle!$AI895="Ja",EA_Tabelle!$AM895,IF(EA_Tabelle!$Y895&lt;&gt;"",EA_Tabelle!$Y895,EA_Tabelle!$U895))</f>
        <v>0</v>
      </c>
      <c r="AT895" s="76">
        <f>IF(EA_Tabelle!$AI895="Ja",EA_Tabelle!$AN895,IF(EA_Tabelle!$AC895&lt;&gt;0,EA_Tabelle!$AC895,EA_Tabelle!$W895))</f>
        <v>0</v>
      </c>
      <c r="AU895" s="91">
        <f>IF(EA_Tabelle!$AI895="Ja",EA_Tabelle!$AO895,IF(EA_Tabelle!$AF895&lt;&gt;0,EA_Tabelle!$AF895,EA_Tabelle!$X895))</f>
        <v>0</v>
      </c>
    </row>
    <row r="896" spans="1:47" ht="25" customHeight="1" x14ac:dyDescent="0.3">
      <c r="A896" s="89" t="str">
        <f t="shared" si="224"/>
        <v>0_876</v>
      </c>
      <c r="B896" s="78">
        <f t="shared" si="211"/>
        <v>0</v>
      </c>
      <c r="C896" s="78">
        <f>IF(EA_Tabelle!$B571="","",COUNTIF($B$20:B895,EA_Tabelle!$B571)+1)</f>
        <v>876</v>
      </c>
      <c r="D896" s="77">
        <f t="shared" si="225"/>
        <v>0</v>
      </c>
      <c r="E896" s="77" t="e">
        <f>INDEX(Lieferanten[L_ID],MATCH(EA_Tabelle!$M896,Lieferanten[Lieferantenbezeichnung],0))</f>
        <v>#N/A</v>
      </c>
      <c r="F896" s="79">
        <f t="shared" si="212"/>
        <v>0</v>
      </c>
      <c r="G896" s="79" t="str">
        <f>IF(EA_Tabelle!$L896="","",(INDEX(BT[Ressort],MATCH(EA_Tabelle!$L896,BT[Bedarfsträger],0))))</f>
        <v/>
      </c>
      <c r="H896" s="80" t="str">
        <f>IF(EA_Tabelle!$L896="","",(INDEX(BT[BT_ID],MATCH(EA_Tabelle!$L896,BT[Bedarfsträger],0))))</f>
        <v/>
      </c>
      <c r="I896" s="82">
        <f t="shared" si="213"/>
        <v>0</v>
      </c>
      <c r="J896" s="82">
        <f t="shared" si="214"/>
        <v>0</v>
      </c>
      <c r="K896" s="83">
        <f t="shared" si="215"/>
        <v>0</v>
      </c>
      <c r="L896" s="44"/>
      <c r="M896" s="46"/>
      <c r="N896" s="208"/>
      <c r="O896" s="44"/>
      <c r="P896" s="43"/>
      <c r="Q896" s="206"/>
      <c r="R896" s="44"/>
      <c r="S896" s="90"/>
      <c r="T896" s="46"/>
      <c r="U896" s="210"/>
      <c r="V896" s="43"/>
      <c r="W896" s="186">
        <f>IFERROR(U896*INDEX(Preisstufen[Netto],MATCH(EA_Tabelle!T896,Preisstufen[Preisstufe],0)),0)</f>
        <v>0</v>
      </c>
      <c r="X896" s="186">
        <f t="shared" si="226"/>
        <v>0</v>
      </c>
      <c r="Y896" s="47"/>
      <c r="Z896" s="211"/>
      <c r="AA896" s="212"/>
      <c r="AB896" s="193">
        <f t="shared" si="216"/>
        <v>0</v>
      </c>
      <c r="AC896" s="211">
        <f t="shared" si="217"/>
        <v>0</v>
      </c>
      <c r="AD896" s="88">
        <v>0.19</v>
      </c>
      <c r="AE896" s="195">
        <f t="shared" si="220"/>
        <v>0</v>
      </c>
      <c r="AF896" s="211">
        <f t="shared" si="221"/>
        <v>0</v>
      </c>
      <c r="AG896" s="50"/>
      <c r="AH896" s="43"/>
      <c r="AI896" s="46"/>
      <c r="AJ896" s="43"/>
      <c r="AK896" s="43"/>
      <c r="AL896" s="46"/>
      <c r="AM896" s="47"/>
      <c r="AN896" s="76">
        <f t="shared" si="218"/>
        <v>0</v>
      </c>
      <c r="AO896" s="76">
        <f t="shared" si="222"/>
        <v>0</v>
      </c>
      <c r="AP896" s="214"/>
      <c r="AQ896" s="76">
        <f t="shared" si="219"/>
        <v>0</v>
      </c>
      <c r="AR896" s="91">
        <f t="shared" si="223"/>
        <v>0</v>
      </c>
      <c r="AS896" s="184">
        <f>IF(EA_Tabelle!$AI896="Ja",EA_Tabelle!$AM896,IF(EA_Tabelle!$Y896&lt;&gt;"",EA_Tabelle!$Y896,EA_Tabelle!$U896))</f>
        <v>0</v>
      </c>
      <c r="AT896" s="76">
        <f>IF(EA_Tabelle!$AI896="Ja",EA_Tabelle!$AN896,IF(EA_Tabelle!$AC896&lt;&gt;0,EA_Tabelle!$AC896,EA_Tabelle!$W896))</f>
        <v>0</v>
      </c>
      <c r="AU896" s="91">
        <f>IF(EA_Tabelle!$AI896="Ja",EA_Tabelle!$AO896,IF(EA_Tabelle!$AF896&lt;&gt;0,EA_Tabelle!$AF896,EA_Tabelle!$X896))</f>
        <v>0</v>
      </c>
    </row>
    <row r="897" spans="1:47" ht="25" customHeight="1" x14ac:dyDescent="0.3">
      <c r="A897" s="89" t="str">
        <f t="shared" si="224"/>
        <v>0_877</v>
      </c>
      <c r="B897" s="78">
        <f t="shared" si="211"/>
        <v>0</v>
      </c>
      <c r="C897" s="78">
        <f>IF(EA_Tabelle!$B572="","",COUNTIF($B$20:B896,EA_Tabelle!$B572)+1)</f>
        <v>877</v>
      </c>
      <c r="D897" s="77">
        <f t="shared" si="225"/>
        <v>0</v>
      </c>
      <c r="E897" s="77" t="e">
        <f>INDEX(Lieferanten[L_ID],MATCH(EA_Tabelle!$M897,Lieferanten[Lieferantenbezeichnung],0))</f>
        <v>#N/A</v>
      </c>
      <c r="F897" s="79">
        <f t="shared" si="212"/>
        <v>0</v>
      </c>
      <c r="G897" s="79" t="str">
        <f>IF(EA_Tabelle!$L897="","",(INDEX(BT[Ressort],MATCH(EA_Tabelle!$L897,BT[Bedarfsträger],0))))</f>
        <v/>
      </c>
      <c r="H897" s="80" t="str">
        <f>IF(EA_Tabelle!$L897="","",(INDEX(BT[BT_ID],MATCH(EA_Tabelle!$L897,BT[Bedarfsträger],0))))</f>
        <v/>
      </c>
      <c r="I897" s="82">
        <f t="shared" si="213"/>
        <v>0</v>
      </c>
      <c r="J897" s="82">
        <f t="shared" si="214"/>
        <v>0</v>
      </c>
      <c r="K897" s="83">
        <f t="shared" si="215"/>
        <v>0</v>
      </c>
      <c r="L897" s="44"/>
      <c r="M897" s="46"/>
      <c r="N897" s="208"/>
      <c r="O897" s="44"/>
      <c r="P897" s="43"/>
      <c r="Q897" s="206"/>
      <c r="R897" s="44"/>
      <c r="S897" s="90"/>
      <c r="T897" s="46"/>
      <c r="U897" s="210"/>
      <c r="V897" s="43"/>
      <c r="W897" s="186">
        <f>IFERROR(U897*INDEX(Preisstufen[Netto],MATCH(EA_Tabelle!T897,Preisstufen[Preisstufe],0)),0)</f>
        <v>0</v>
      </c>
      <c r="X897" s="186">
        <f t="shared" si="226"/>
        <v>0</v>
      </c>
      <c r="Y897" s="47"/>
      <c r="Z897" s="211"/>
      <c r="AA897" s="212"/>
      <c r="AB897" s="193">
        <f t="shared" si="216"/>
        <v>0</v>
      </c>
      <c r="AC897" s="211">
        <f t="shared" si="217"/>
        <v>0</v>
      </c>
      <c r="AD897" s="88">
        <v>0.19</v>
      </c>
      <c r="AE897" s="195">
        <f t="shared" si="220"/>
        <v>0</v>
      </c>
      <c r="AF897" s="211">
        <f t="shared" si="221"/>
        <v>0</v>
      </c>
      <c r="AG897" s="50"/>
      <c r="AH897" s="43"/>
      <c r="AI897" s="46"/>
      <c r="AJ897" s="43"/>
      <c r="AK897" s="43"/>
      <c r="AL897" s="46"/>
      <c r="AM897" s="47"/>
      <c r="AN897" s="76">
        <f t="shared" si="218"/>
        <v>0</v>
      </c>
      <c r="AO897" s="76">
        <f t="shared" si="222"/>
        <v>0</v>
      </c>
      <c r="AP897" s="214"/>
      <c r="AQ897" s="76">
        <f t="shared" si="219"/>
        <v>0</v>
      </c>
      <c r="AR897" s="91">
        <f t="shared" si="223"/>
        <v>0</v>
      </c>
      <c r="AS897" s="184">
        <f>IF(EA_Tabelle!$AI897="Ja",EA_Tabelle!$AM897,IF(EA_Tabelle!$Y897&lt;&gt;"",EA_Tabelle!$Y897,EA_Tabelle!$U897))</f>
        <v>0</v>
      </c>
      <c r="AT897" s="76">
        <f>IF(EA_Tabelle!$AI897="Ja",EA_Tabelle!$AN897,IF(EA_Tabelle!$AC897&lt;&gt;0,EA_Tabelle!$AC897,EA_Tabelle!$W897))</f>
        <v>0</v>
      </c>
      <c r="AU897" s="91">
        <f>IF(EA_Tabelle!$AI897="Ja",EA_Tabelle!$AO897,IF(EA_Tabelle!$AF897&lt;&gt;0,EA_Tabelle!$AF897,EA_Tabelle!$X897))</f>
        <v>0</v>
      </c>
    </row>
    <row r="898" spans="1:47" ht="25" customHeight="1" x14ac:dyDescent="0.3">
      <c r="A898" s="89" t="str">
        <f t="shared" si="224"/>
        <v>0_878</v>
      </c>
      <c r="B898" s="78">
        <f t="shared" si="211"/>
        <v>0</v>
      </c>
      <c r="C898" s="78">
        <f>IF(EA_Tabelle!$B573="","",COUNTIF($B$20:B897,EA_Tabelle!$B573)+1)</f>
        <v>878</v>
      </c>
      <c r="D898" s="77">
        <f t="shared" si="225"/>
        <v>0</v>
      </c>
      <c r="E898" s="77" t="e">
        <f>INDEX(Lieferanten[L_ID],MATCH(EA_Tabelle!$M898,Lieferanten[Lieferantenbezeichnung],0))</f>
        <v>#N/A</v>
      </c>
      <c r="F898" s="79">
        <f t="shared" si="212"/>
        <v>0</v>
      </c>
      <c r="G898" s="79" t="str">
        <f>IF(EA_Tabelle!$L898="","",(INDEX(BT[Ressort],MATCH(EA_Tabelle!$L898,BT[Bedarfsträger],0))))</f>
        <v/>
      </c>
      <c r="H898" s="80" t="str">
        <f>IF(EA_Tabelle!$L898="","",(INDEX(BT[BT_ID],MATCH(EA_Tabelle!$L898,BT[Bedarfsträger],0))))</f>
        <v/>
      </c>
      <c r="I898" s="82">
        <f t="shared" si="213"/>
        <v>0</v>
      </c>
      <c r="J898" s="82">
        <f t="shared" si="214"/>
        <v>0</v>
      </c>
      <c r="K898" s="83">
        <f t="shared" si="215"/>
        <v>0</v>
      </c>
      <c r="L898" s="44"/>
      <c r="M898" s="46"/>
      <c r="N898" s="208"/>
      <c r="O898" s="44"/>
      <c r="P898" s="43"/>
      <c r="Q898" s="206"/>
      <c r="R898" s="44"/>
      <c r="S898" s="90"/>
      <c r="T898" s="46"/>
      <c r="U898" s="210"/>
      <c r="V898" s="43"/>
      <c r="W898" s="186">
        <f>IFERROR(U898*INDEX(Preisstufen[Netto],MATCH(EA_Tabelle!T898,Preisstufen[Preisstufe],0)),0)</f>
        <v>0</v>
      </c>
      <c r="X898" s="186">
        <f t="shared" si="226"/>
        <v>0</v>
      </c>
      <c r="Y898" s="47"/>
      <c r="Z898" s="211"/>
      <c r="AA898" s="212"/>
      <c r="AB898" s="193">
        <f t="shared" si="216"/>
        <v>0</v>
      </c>
      <c r="AC898" s="211">
        <f t="shared" si="217"/>
        <v>0</v>
      </c>
      <c r="AD898" s="88">
        <v>0.19</v>
      </c>
      <c r="AE898" s="195">
        <f t="shared" si="220"/>
        <v>0</v>
      </c>
      <c r="AF898" s="211">
        <f t="shared" si="221"/>
        <v>0</v>
      </c>
      <c r="AG898" s="50"/>
      <c r="AH898" s="43"/>
      <c r="AI898" s="46"/>
      <c r="AJ898" s="43"/>
      <c r="AK898" s="43"/>
      <c r="AL898" s="46"/>
      <c r="AM898" s="47"/>
      <c r="AN898" s="76">
        <f t="shared" si="218"/>
        <v>0</v>
      </c>
      <c r="AO898" s="76">
        <f t="shared" si="222"/>
        <v>0</v>
      </c>
      <c r="AP898" s="214"/>
      <c r="AQ898" s="76">
        <f t="shared" si="219"/>
        <v>0</v>
      </c>
      <c r="AR898" s="91">
        <f t="shared" si="223"/>
        <v>0</v>
      </c>
      <c r="AS898" s="184">
        <f>IF(EA_Tabelle!$AI898="Ja",EA_Tabelle!$AM898,IF(EA_Tabelle!$Y898&lt;&gt;"",EA_Tabelle!$Y898,EA_Tabelle!$U898))</f>
        <v>0</v>
      </c>
      <c r="AT898" s="76">
        <f>IF(EA_Tabelle!$AI898="Ja",EA_Tabelle!$AN898,IF(EA_Tabelle!$AC898&lt;&gt;0,EA_Tabelle!$AC898,EA_Tabelle!$W898))</f>
        <v>0</v>
      </c>
      <c r="AU898" s="91">
        <f>IF(EA_Tabelle!$AI898="Ja",EA_Tabelle!$AO898,IF(EA_Tabelle!$AF898&lt;&gt;0,EA_Tabelle!$AF898,EA_Tabelle!$X898))</f>
        <v>0</v>
      </c>
    </row>
    <row r="899" spans="1:47" ht="25" customHeight="1" x14ac:dyDescent="0.3">
      <c r="A899" s="89" t="str">
        <f t="shared" si="224"/>
        <v>0_879</v>
      </c>
      <c r="B899" s="78">
        <f t="shared" si="211"/>
        <v>0</v>
      </c>
      <c r="C899" s="78">
        <f>IF(EA_Tabelle!$B574="","",COUNTIF($B$20:B898,EA_Tabelle!$B574)+1)</f>
        <v>879</v>
      </c>
      <c r="D899" s="77">
        <f t="shared" si="225"/>
        <v>0</v>
      </c>
      <c r="E899" s="77" t="e">
        <f>INDEX(Lieferanten[L_ID],MATCH(EA_Tabelle!$M899,Lieferanten[Lieferantenbezeichnung],0))</f>
        <v>#N/A</v>
      </c>
      <c r="F899" s="79">
        <f t="shared" si="212"/>
        <v>0</v>
      </c>
      <c r="G899" s="79" t="str">
        <f>IF(EA_Tabelle!$L899="","",(INDEX(BT[Ressort],MATCH(EA_Tabelle!$L899,BT[Bedarfsträger],0))))</f>
        <v/>
      </c>
      <c r="H899" s="80" t="str">
        <f>IF(EA_Tabelle!$L899="","",(INDEX(BT[BT_ID],MATCH(EA_Tabelle!$L899,BT[Bedarfsträger],0))))</f>
        <v/>
      </c>
      <c r="I899" s="82">
        <f t="shared" si="213"/>
        <v>0</v>
      </c>
      <c r="J899" s="82">
        <f t="shared" si="214"/>
        <v>0</v>
      </c>
      <c r="K899" s="83">
        <f t="shared" si="215"/>
        <v>0</v>
      </c>
      <c r="L899" s="44"/>
      <c r="M899" s="46"/>
      <c r="N899" s="208"/>
      <c r="O899" s="44"/>
      <c r="P899" s="43"/>
      <c r="Q899" s="206"/>
      <c r="R899" s="44"/>
      <c r="S899" s="90"/>
      <c r="T899" s="46"/>
      <c r="U899" s="210"/>
      <c r="V899" s="43"/>
      <c r="W899" s="186">
        <f>IFERROR(U899*INDEX(Preisstufen[Netto],MATCH(EA_Tabelle!T899,Preisstufen[Preisstufe],0)),0)</f>
        <v>0</v>
      </c>
      <c r="X899" s="186">
        <f t="shared" si="226"/>
        <v>0</v>
      </c>
      <c r="Y899" s="47"/>
      <c r="Z899" s="211"/>
      <c r="AA899" s="212"/>
      <c r="AB899" s="193">
        <f t="shared" si="216"/>
        <v>0</v>
      </c>
      <c r="AC899" s="211">
        <f t="shared" si="217"/>
        <v>0</v>
      </c>
      <c r="AD899" s="88">
        <v>0.19</v>
      </c>
      <c r="AE899" s="195">
        <f t="shared" si="220"/>
        <v>0</v>
      </c>
      <c r="AF899" s="211">
        <f t="shared" si="221"/>
        <v>0</v>
      </c>
      <c r="AG899" s="50"/>
      <c r="AH899" s="43"/>
      <c r="AI899" s="46"/>
      <c r="AJ899" s="43"/>
      <c r="AK899" s="43"/>
      <c r="AL899" s="46"/>
      <c r="AM899" s="47"/>
      <c r="AN899" s="76">
        <f t="shared" si="218"/>
        <v>0</v>
      </c>
      <c r="AO899" s="76">
        <f t="shared" si="222"/>
        <v>0</v>
      </c>
      <c r="AP899" s="214"/>
      <c r="AQ899" s="76">
        <f t="shared" si="219"/>
        <v>0</v>
      </c>
      <c r="AR899" s="91">
        <f t="shared" si="223"/>
        <v>0</v>
      </c>
      <c r="AS899" s="184">
        <f>IF(EA_Tabelle!$AI899="Ja",EA_Tabelle!$AM899,IF(EA_Tabelle!$Y899&lt;&gt;"",EA_Tabelle!$Y899,EA_Tabelle!$U899))</f>
        <v>0</v>
      </c>
      <c r="AT899" s="76">
        <f>IF(EA_Tabelle!$AI899="Ja",EA_Tabelle!$AN899,IF(EA_Tabelle!$AC899&lt;&gt;0,EA_Tabelle!$AC899,EA_Tabelle!$W899))</f>
        <v>0</v>
      </c>
      <c r="AU899" s="91">
        <f>IF(EA_Tabelle!$AI899="Ja",EA_Tabelle!$AO899,IF(EA_Tabelle!$AF899&lt;&gt;0,EA_Tabelle!$AF899,EA_Tabelle!$X899))</f>
        <v>0</v>
      </c>
    </row>
    <row r="900" spans="1:47" ht="25" customHeight="1" x14ac:dyDescent="0.3">
      <c r="A900" s="89" t="str">
        <f t="shared" si="224"/>
        <v>0_880</v>
      </c>
      <c r="B900" s="78">
        <f t="shared" si="211"/>
        <v>0</v>
      </c>
      <c r="C900" s="78">
        <f>IF(EA_Tabelle!$B575="","",COUNTIF($B$20:B899,EA_Tabelle!$B575)+1)</f>
        <v>880</v>
      </c>
      <c r="D900" s="77">
        <f t="shared" si="225"/>
        <v>0</v>
      </c>
      <c r="E900" s="77" t="e">
        <f>INDEX(Lieferanten[L_ID],MATCH(EA_Tabelle!$M900,Lieferanten[Lieferantenbezeichnung],0))</f>
        <v>#N/A</v>
      </c>
      <c r="F900" s="79">
        <f t="shared" si="212"/>
        <v>0</v>
      </c>
      <c r="G900" s="79" t="str">
        <f>IF(EA_Tabelle!$L900="","",(INDEX(BT[Ressort],MATCH(EA_Tabelle!$L900,BT[Bedarfsträger],0))))</f>
        <v/>
      </c>
      <c r="H900" s="80" t="str">
        <f>IF(EA_Tabelle!$L900="","",(INDEX(BT[BT_ID],MATCH(EA_Tabelle!$L900,BT[Bedarfsträger],0))))</f>
        <v/>
      </c>
      <c r="I900" s="82">
        <f t="shared" si="213"/>
        <v>0</v>
      </c>
      <c r="J900" s="82">
        <f t="shared" si="214"/>
        <v>0</v>
      </c>
      <c r="K900" s="83">
        <f t="shared" si="215"/>
        <v>0</v>
      </c>
      <c r="L900" s="44"/>
      <c r="M900" s="46"/>
      <c r="N900" s="208"/>
      <c r="O900" s="44"/>
      <c r="P900" s="43"/>
      <c r="Q900" s="206"/>
      <c r="R900" s="44"/>
      <c r="S900" s="90"/>
      <c r="T900" s="46"/>
      <c r="U900" s="210"/>
      <c r="V900" s="43"/>
      <c r="W900" s="186">
        <f>IFERROR(U900*INDEX(Preisstufen[Netto],MATCH(EA_Tabelle!T900,Preisstufen[Preisstufe],0)),0)</f>
        <v>0</v>
      </c>
      <c r="X900" s="186">
        <f t="shared" si="226"/>
        <v>0</v>
      </c>
      <c r="Y900" s="47"/>
      <c r="Z900" s="211"/>
      <c r="AA900" s="212"/>
      <c r="AB900" s="193">
        <f t="shared" si="216"/>
        <v>0</v>
      </c>
      <c r="AC900" s="211">
        <f t="shared" si="217"/>
        <v>0</v>
      </c>
      <c r="AD900" s="88">
        <v>0.19</v>
      </c>
      <c r="AE900" s="195">
        <f t="shared" si="220"/>
        <v>0</v>
      </c>
      <c r="AF900" s="211">
        <f t="shared" si="221"/>
        <v>0</v>
      </c>
      <c r="AG900" s="50"/>
      <c r="AH900" s="43"/>
      <c r="AI900" s="46"/>
      <c r="AJ900" s="43"/>
      <c r="AK900" s="43"/>
      <c r="AL900" s="46"/>
      <c r="AM900" s="47"/>
      <c r="AN900" s="76">
        <f t="shared" si="218"/>
        <v>0</v>
      </c>
      <c r="AO900" s="76">
        <f t="shared" si="222"/>
        <v>0</v>
      </c>
      <c r="AP900" s="214"/>
      <c r="AQ900" s="76">
        <f t="shared" si="219"/>
        <v>0</v>
      </c>
      <c r="AR900" s="91">
        <f t="shared" si="223"/>
        <v>0</v>
      </c>
      <c r="AS900" s="184">
        <f>IF(EA_Tabelle!$AI900="Ja",EA_Tabelle!$AM900,IF(EA_Tabelle!$Y900&lt;&gt;"",EA_Tabelle!$Y900,EA_Tabelle!$U900))</f>
        <v>0</v>
      </c>
      <c r="AT900" s="76">
        <f>IF(EA_Tabelle!$AI900="Ja",EA_Tabelle!$AN900,IF(EA_Tabelle!$AC900&lt;&gt;0,EA_Tabelle!$AC900,EA_Tabelle!$W900))</f>
        <v>0</v>
      </c>
      <c r="AU900" s="91">
        <f>IF(EA_Tabelle!$AI900="Ja",EA_Tabelle!$AO900,IF(EA_Tabelle!$AF900&lt;&gt;0,EA_Tabelle!$AF900,EA_Tabelle!$X900))</f>
        <v>0</v>
      </c>
    </row>
    <row r="901" spans="1:47" ht="25" customHeight="1" x14ac:dyDescent="0.3">
      <c r="A901" s="89" t="str">
        <f t="shared" si="224"/>
        <v>0_881</v>
      </c>
      <c r="B901" s="78">
        <f t="shared" si="211"/>
        <v>0</v>
      </c>
      <c r="C901" s="78">
        <f>IF(EA_Tabelle!$B576="","",COUNTIF($B$20:B900,EA_Tabelle!$B576)+1)</f>
        <v>881</v>
      </c>
      <c r="D901" s="77">
        <f t="shared" si="225"/>
        <v>0</v>
      </c>
      <c r="E901" s="77" t="e">
        <f>INDEX(Lieferanten[L_ID],MATCH(EA_Tabelle!$M901,Lieferanten[Lieferantenbezeichnung],0))</f>
        <v>#N/A</v>
      </c>
      <c r="F901" s="79">
        <f t="shared" si="212"/>
        <v>0</v>
      </c>
      <c r="G901" s="79" t="str">
        <f>IF(EA_Tabelle!$L901="","",(INDEX(BT[Ressort],MATCH(EA_Tabelle!$L901,BT[Bedarfsträger],0))))</f>
        <v/>
      </c>
      <c r="H901" s="80" t="str">
        <f>IF(EA_Tabelle!$L901="","",(INDEX(BT[BT_ID],MATCH(EA_Tabelle!$L901,BT[Bedarfsträger],0))))</f>
        <v/>
      </c>
      <c r="I901" s="82">
        <f t="shared" si="213"/>
        <v>0</v>
      </c>
      <c r="J901" s="82">
        <f t="shared" si="214"/>
        <v>0</v>
      </c>
      <c r="K901" s="83">
        <f t="shared" si="215"/>
        <v>0</v>
      </c>
      <c r="L901" s="44"/>
      <c r="M901" s="46"/>
      <c r="N901" s="208"/>
      <c r="O901" s="44"/>
      <c r="P901" s="43"/>
      <c r="Q901" s="206"/>
      <c r="R901" s="44"/>
      <c r="S901" s="90"/>
      <c r="T901" s="46"/>
      <c r="U901" s="210"/>
      <c r="V901" s="43"/>
      <c r="W901" s="186">
        <f>IFERROR(U901*INDEX(Preisstufen[Netto],MATCH(EA_Tabelle!T901,Preisstufen[Preisstufe],0)),0)</f>
        <v>0</v>
      </c>
      <c r="X901" s="186">
        <f t="shared" si="226"/>
        <v>0</v>
      </c>
      <c r="Y901" s="47"/>
      <c r="Z901" s="211"/>
      <c r="AA901" s="212"/>
      <c r="AB901" s="193">
        <f t="shared" si="216"/>
        <v>0</v>
      </c>
      <c r="AC901" s="211">
        <f t="shared" si="217"/>
        <v>0</v>
      </c>
      <c r="AD901" s="88">
        <v>0.19</v>
      </c>
      <c r="AE901" s="195">
        <f t="shared" si="220"/>
        <v>0</v>
      </c>
      <c r="AF901" s="211">
        <f t="shared" si="221"/>
        <v>0</v>
      </c>
      <c r="AG901" s="50"/>
      <c r="AH901" s="43"/>
      <c r="AI901" s="46"/>
      <c r="AJ901" s="43"/>
      <c r="AK901" s="43"/>
      <c r="AL901" s="46"/>
      <c r="AM901" s="47"/>
      <c r="AN901" s="76">
        <f t="shared" si="218"/>
        <v>0</v>
      </c>
      <c r="AO901" s="76">
        <f t="shared" si="222"/>
        <v>0</v>
      </c>
      <c r="AP901" s="214"/>
      <c r="AQ901" s="76">
        <f t="shared" si="219"/>
        <v>0</v>
      </c>
      <c r="AR901" s="91">
        <f t="shared" si="223"/>
        <v>0</v>
      </c>
      <c r="AS901" s="184">
        <f>IF(EA_Tabelle!$AI901="Ja",EA_Tabelle!$AM901,IF(EA_Tabelle!$Y901&lt;&gt;"",EA_Tabelle!$Y901,EA_Tabelle!$U901))</f>
        <v>0</v>
      </c>
      <c r="AT901" s="76">
        <f>IF(EA_Tabelle!$AI901="Ja",EA_Tabelle!$AN901,IF(EA_Tabelle!$AC901&lt;&gt;0,EA_Tabelle!$AC901,EA_Tabelle!$W901))</f>
        <v>0</v>
      </c>
      <c r="AU901" s="91">
        <f>IF(EA_Tabelle!$AI901="Ja",EA_Tabelle!$AO901,IF(EA_Tabelle!$AF901&lt;&gt;0,EA_Tabelle!$AF901,EA_Tabelle!$X901))</f>
        <v>0</v>
      </c>
    </row>
    <row r="902" spans="1:47" ht="25" customHeight="1" x14ac:dyDescent="0.3">
      <c r="A902" s="89" t="str">
        <f t="shared" si="224"/>
        <v>0_882</v>
      </c>
      <c r="B902" s="78">
        <f t="shared" si="211"/>
        <v>0</v>
      </c>
      <c r="C902" s="78">
        <f>IF(EA_Tabelle!$B577="","",COUNTIF($B$20:B901,EA_Tabelle!$B577)+1)</f>
        <v>882</v>
      </c>
      <c r="D902" s="77">
        <f t="shared" si="225"/>
        <v>0</v>
      </c>
      <c r="E902" s="77" t="e">
        <f>INDEX(Lieferanten[L_ID],MATCH(EA_Tabelle!$M902,Lieferanten[Lieferantenbezeichnung],0))</f>
        <v>#N/A</v>
      </c>
      <c r="F902" s="79">
        <f t="shared" si="212"/>
        <v>0</v>
      </c>
      <c r="G902" s="79" t="str">
        <f>IF(EA_Tabelle!$L902="","",(INDEX(BT[Ressort],MATCH(EA_Tabelle!$L902,BT[Bedarfsträger],0))))</f>
        <v/>
      </c>
      <c r="H902" s="80" t="str">
        <f>IF(EA_Tabelle!$L902="","",(INDEX(BT[BT_ID],MATCH(EA_Tabelle!$L902,BT[Bedarfsträger],0))))</f>
        <v/>
      </c>
      <c r="I902" s="82">
        <f t="shared" si="213"/>
        <v>0</v>
      </c>
      <c r="J902" s="82">
        <f t="shared" si="214"/>
        <v>0</v>
      </c>
      <c r="K902" s="83">
        <f t="shared" si="215"/>
        <v>0</v>
      </c>
      <c r="L902" s="44"/>
      <c r="M902" s="46"/>
      <c r="N902" s="208"/>
      <c r="O902" s="44"/>
      <c r="P902" s="43"/>
      <c r="Q902" s="206"/>
      <c r="R902" s="44"/>
      <c r="S902" s="90"/>
      <c r="T902" s="46"/>
      <c r="U902" s="210"/>
      <c r="V902" s="43"/>
      <c r="W902" s="186">
        <f>IFERROR(U902*INDEX(Preisstufen[Netto],MATCH(EA_Tabelle!T902,Preisstufen[Preisstufe],0)),0)</f>
        <v>0</v>
      </c>
      <c r="X902" s="186">
        <f t="shared" si="226"/>
        <v>0</v>
      </c>
      <c r="Y902" s="47"/>
      <c r="Z902" s="211"/>
      <c r="AA902" s="212"/>
      <c r="AB902" s="193">
        <f t="shared" si="216"/>
        <v>0</v>
      </c>
      <c r="AC902" s="211">
        <f t="shared" si="217"/>
        <v>0</v>
      </c>
      <c r="AD902" s="88">
        <v>0.19</v>
      </c>
      <c r="AE902" s="195">
        <f t="shared" si="220"/>
        <v>0</v>
      </c>
      <c r="AF902" s="211">
        <f t="shared" si="221"/>
        <v>0</v>
      </c>
      <c r="AG902" s="50"/>
      <c r="AH902" s="43"/>
      <c r="AI902" s="46"/>
      <c r="AJ902" s="43"/>
      <c r="AK902" s="43"/>
      <c r="AL902" s="46"/>
      <c r="AM902" s="47"/>
      <c r="AN902" s="76">
        <f t="shared" si="218"/>
        <v>0</v>
      </c>
      <c r="AO902" s="76">
        <f t="shared" si="222"/>
        <v>0</v>
      </c>
      <c r="AP902" s="214"/>
      <c r="AQ902" s="76">
        <f t="shared" si="219"/>
        <v>0</v>
      </c>
      <c r="AR902" s="91">
        <f t="shared" si="223"/>
        <v>0</v>
      </c>
      <c r="AS902" s="184">
        <f>IF(EA_Tabelle!$AI902="Ja",EA_Tabelle!$AM902,IF(EA_Tabelle!$Y902&lt;&gt;"",EA_Tabelle!$Y902,EA_Tabelle!$U902))</f>
        <v>0</v>
      </c>
      <c r="AT902" s="76">
        <f>IF(EA_Tabelle!$AI902="Ja",EA_Tabelle!$AN902,IF(EA_Tabelle!$AC902&lt;&gt;0,EA_Tabelle!$AC902,EA_Tabelle!$W902))</f>
        <v>0</v>
      </c>
      <c r="AU902" s="91">
        <f>IF(EA_Tabelle!$AI902="Ja",EA_Tabelle!$AO902,IF(EA_Tabelle!$AF902&lt;&gt;0,EA_Tabelle!$AF902,EA_Tabelle!$X902))</f>
        <v>0</v>
      </c>
    </row>
    <row r="903" spans="1:47" ht="25" customHeight="1" x14ac:dyDescent="0.3">
      <c r="A903" s="89" t="str">
        <f t="shared" si="224"/>
        <v>0_883</v>
      </c>
      <c r="B903" s="78">
        <f t="shared" si="211"/>
        <v>0</v>
      </c>
      <c r="C903" s="78">
        <f>IF(EA_Tabelle!$B578="","",COUNTIF($B$20:B902,EA_Tabelle!$B578)+1)</f>
        <v>883</v>
      </c>
      <c r="D903" s="77">
        <f t="shared" si="225"/>
        <v>0</v>
      </c>
      <c r="E903" s="77" t="e">
        <f>INDEX(Lieferanten[L_ID],MATCH(EA_Tabelle!$M903,Lieferanten[Lieferantenbezeichnung],0))</f>
        <v>#N/A</v>
      </c>
      <c r="F903" s="79">
        <f t="shared" si="212"/>
        <v>0</v>
      </c>
      <c r="G903" s="79" t="str">
        <f>IF(EA_Tabelle!$L903="","",(INDEX(BT[Ressort],MATCH(EA_Tabelle!$L903,BT[Bedarfsträger],0))))</f>
        <v/>
      </c>
      <c r="H903" s="80" t="str">
        <f>IF(EA_Tabelle!$L903="","",(INDEX(BT[BT_ID],MATCH(EA_Tabelle!$L903,BT[Bedarfsträger],0))))</f>
        <v/>
      </c>
      <c r="I903" s="82">
        <f t="shared" si="213"/>
        <v>0</v>
      </c>
      <c r="J903" s="82">
        <f t="shared" si="214"/>
        <v>0</v>
      </c>
      <c r="K903" s="83">
        <f t="shared" si="215"/>
        <v>0</v>
      </c>
      <c r="L903" s="44"/>
      <c r="M903" s="46"/>
      <c r="N903" s="208"/>
      <c r="O903" s="44"/>
      <c r="P903" s="43"/>
      <c r="Q903" s="206"/>
      <c r="R903" s="44"/>
      <c r="S903" s="90"/>
      <c r="T903" s="46"/>
      <c r="U903" s="210"/>
      <c r="V903" s="43"/>
      <c r="W903" s="186">
        <f>IFERROR(U903*INDEX(Preisstufen[Netto],MATCH(EA_Tabelle!T903,Preisstufen[Preisstufe],0)),0)</f>
        <v>0</v>
      </c>
      <c r="X903" s="186">
        <f t="shared" si="226"/>
        <v>0</v>
      </c>
      <c r="Y903" s="47"/>
      <c r="Z903" s="211"/>
      <c r="AA903" s="212"/>
      <c r="AB903" s="193">
        <f t="shared" si="216"/>
        <v>0</v>
      </c>
      <c r="AC903" s="211">
        <f t="shared" si="217"/>
        <v>0</v>
      </c>
      <c r="AD903" s="88">
        <v>0.19</v>
      </c>
      <c r="AE903" s="195">
        <f t="shared" si="220"/>
        <v>0</v>
      </c>
      <c r="AF903" s="211">
        <f t="shared" si="221"/>
        <v>0</v>
      </c>
      <c r="AG903" s="50"/>
      <c r="AH903" s="43"/>
      <c r="AI903" s="46"/>
      <c r="AJ903" s="43"/>
      <c r="AK903" s="43"/>
      <c r="AL903" s="46"/>
      <c r="AM903" s="47"/>
      <c r="AN903" s="76">
        <f t="shared" si="218"/>
        <v>0</v>
      </c>
      <c r="AO903" s="76">
        <f t="shared" si="222"/>
        <v>0</v>
      </c>
      <c r="AP903" s="214"/>
      <c r="AQ903" s="76">
        <f t="shared" si="219"/>
        <v>0</v>
      </c>
      <c r="AR903" s="91">
        <f t="shared" si="223"/>
        <v>0</v>
      </c>
      <c r="AS903" s="184">
        <f>IF(EA_Tabelle!$AI903="Ja",EA_Tabelle!$AM903,IF(EA_Tabelle!$Y903&lt;&gt;"",EA_Tabelle!$Y903,EA_Tabelle!$U903))</f>
        <v>0</v>
      </c>
      <c r="AT903" s="76">
        <f>IF(EA_Tabelle!$AI903="Ja",EA_Tabelle!$AN903,IF(EA_Tabelle!$AC903&lt;&gt;0,EA_Tabelle!$AC903,EA_Tabelle!$W903))</f>
        <v>0</v>
      </c>
      <c r="AU903" s="91">
        <f>IF(EA_Tabelle!$AI903="Ja",EA_Tabelle!$AO903,IF(EA_Tabelle!$AF903&lt;&gt;0,EA_Tabelle!$AF903,EA_Tabelle!$X903))</f>
        <v>0</v>
      </c>
    </row>
    <row r="904" spans="1:47" ht="25" customHeight="1" x14ac:dyDescent="0.3">
      <c r="A904" s="89" t="str">
        <f t="shared" si="224"/>
        <v>0_884</v>
      </c>
      <c r="B904" s="78">
        <f t="shared" si="211"/>
        <v>0</v>
      </c>
      <c r="C904" s="78">
        <f>IF(EA_Tabelle!$B579="","",COUNTIF($B$20:B903,EA_Tabelle!$B579)+1)</f>
        <v>884</v>
      </c>
      <c r="D904" s="77">
        <f t="shared" si="225"/>
        <v>0</v>
      </c>
      <c r="E904" s="77" t="e">
        <f>INDEX(Lieferanten[L_ID],MATCH(EA_Tabelle!$M904,Lieferanten[Lieferantenbezeichnung],0))</f>
        <v>#N/A</v>
      </c>
      <c r="F904" s="79">
        <f t="shared" si="212"/>
        <v>0</v>
      </c>
      <c r="G904" s="79" t="str">
        <f>IF(EA_Tabelle!$L904="","",(INDEX(BT[Ressort],MATCH(EA_Tabelle!$L904,BT[Bedarfsträger],0))))</f>
        <v/>
      </c>
      <c r="H904" s="80" t="str">
        <f>IF(EA_Tabelle!$L904="","",(INDEX(BT[BT_ID],MATCH(EA_Tabelle!$L904,BT[Bedarfsträger],0))))</f>
        <v/>
      </c>
      <c r="I904" s="82">
        <f t="shared" si="213"/>
        <v>0</v>
      </c>
      <c r="J904" s="82">
        <f t="shared" si="214"/>
        <v>0</v>
      </c>
      <c r="K904" s="83">
        <f t="shared" si="215"/>
        <v>0</v>
      </c>
      <c r="L904" s="44"/>
      <c r="M904" s="46"/>
      <c r="N904" s="208"/>
      <c r="O904" s="44"/>
      <c r="P904" s="43"/>
      <c r="Q904" s="206"/>
      <c r="R904" s="44"/>
      <c r="S904" s="90"/>
      <c r="T904" s="46"/>
      <c r="U904" s="210"/>
      <c r="V904" s="43"/>
      <c r="W904" s="186">
        <f>IFERROR(U904*INDEX(Preisstufen[Netto],MATCH(EA_Tabelle!T904,Preisstufen[Preisstufe],0)),0)</f>
        <v>0</v>
      </c>
      <c r="X904" s="186">
        <f t="shared" si="226"/>
        <v>0</v>
      </c>
      <c r="Y904" s="47"/>
      <c r="Z904" s="211"/>
      <c r="AA904" s="212"/>
      <c r="AB904" s="193">
        <f t="shared" si="216"/>
        <v>0</v>
      </c>
      <c r="AC904" s="211">
        <f t="shared" si="217"/>
        <v>0</v>
      </c>
      <c r="AD904" s="88">
        <v>0.19</v>
      </c>
      <c r="AE904" s="195">
        <f t="shared" si="220"/>
        <v>0</v>
      </c>
      <c r="AF904" s="211">
        <f t="shared" si="221"/>
        <v>0</v>
      </c>
      <c r="AG904" s="50"/>
      <c r="AH904" s="43"/>
      <c r="AI904" s="46"/>
      <c r="AJ904" s="43"/>
      <c r="AK904" s="43"/>
      <c r="AL904" s="46"/>
      <c r="AM904" s="47"/>
      <c r="AN904" s="76">
        <f t="shared" si="218"/>
        <v>0</v>
      </c>
      <c r="AO904" s="76">
        <f t="shared" si="222"/>
        <v>0</v>
      </c>
      <c r="AP904" s="214"/>
      <c r="AQ904" s="76">
        <f t="shared" si="219"/>
        <v>0</v>
      </c>
      <c r="AR904" s="91">
        <f t="shared" si="223"/>
        <v>0</v>
      </c>
      <c r="AS904" s="184">
        <f>IF(EA_Tabelle!$AI904="Ja",EA_Tabelle!$AM904,IF(EA_Tabelle!$Y904&lt;&gt;"",EA_Tabelle!$Y904,EA_Tabelle!$U904))</f>
        <v>0</v>
      </c>
      <c r="AT904" s="76">
        <f>IF(EA_Tabelle!$AI904="Ja",EA_Tabelle!$AN904,IF(EA_Tabelle!$AC904&lt;&gt;0,EA_Tabelle!$AC904,EA_Tabelle!$W904))</f>
        <v>0</v>
      </c>
      <c r="AU904" s="91">
        <f>IF(EA_Tabelle!$AI904="Ja",EA_Tabelle!$AO904,IF(EA_Tabelle!$AF904&lt;&gt;0,EA_Tabelle!$AF904,EA_Tabelle!$X904))</f>
        <v>0</v>
      </c>
    </row>
    <row r="905" spans="1:47" ht="25" customHeight="1" x14ac:dyDescent="0.3">
      <c r="A905" s="89" t="str">
        <f t="shared" si="224"/>
        <v>0_885</v>
      </c>
      <c r="B905" s="78">
        <f t="shared" si="211"/>
        <v>0</v>
      </c>
      <c r="C905" s="78">
        <f>IF(EA_Tabelle!$B580="","",COUNTIF($B$20:B904,EA_Tabelle!$B580)+1)</f>
        <v>885</v>
      </c>
      <c r="D905" s="77">
        <f t="shared" si="225"/>
        <v>0</v>
      </c>
      <c r="E905" s="77" t="e">
        <f>INDEX(Lieferanten[L_ID],MATCH(EA_Tabelle!$M905,Lieferanten[Lieferantenbezeichnung],0))</f>
        <v>#N/A</v>
      </c>
      <c r="F905" s="79">
        <f t="shared" si="212"/>
        <v>0</v>
      </c>
      <c r="G905" s="79" t="str">
        <f>IF(EA_Tabelle!$L905="","",(INDEX(BT[Ressort],MATCH(EA_Tabelle!$L905,BT[Bedarfsträger],0))))</f>
        <v/>
      </c>
      <c r="H905" s="80" t="str">
        <f>IF(EA_Tabelle!$L905="","",(INDEX(BT[BT_ID],MATCH(EA_Tabelle!$L905,BT[Bedarfsträger],0))))</f>
        <v/>
      </c>
      <c r="I905" s="82">
        <f t="shared" si="213"/>
        <v>0</v>
      </c>
      <c r="J905" s="82">
        <f t="shared" si="214"/>
        <v>0</v>
      </c>
      <c r="K905" s="83">
        <f t="shared" si="215"/>
        <v>0</v>
      </c>
      <c r="L905" s="44"/>
      <c r="M905" s="46"/>
      <c r="N905" s="208"/>
      <c r="O905" s="44"/>
      <c r="P905" s="43"/>
      <c r="Q905" s="206"/>
      <c r="R905" s="44"/>
      <c r="S905" s="90"/>
      <c r="T905" s="46"/>
      <c r="U905" s="210"/>
      <c r="V905" s="43"/>
      <c r="W905" s="186">
        <f>IFERROR(U905*INDEX(Preisstufen[Netto],MATCH(EA_Tabelle!T905,Preisstufen[Preisstufe],0)),0)</f>
        <v>0</v>
      </c>
      <c r="X905" s="186">
        <f t="shared" si="226"/>
        <v>0</v>
      </c>
      <c r="Y905" s="47"/>
      <c r="Z905" s="211"/>
      <c r="AA905" s="212"/>
      <c r="AB905" s="193">
        <f t="shared" si="216"/>
        <v>0</v>
      </c>
      <c r="AC905" s="211">
        <f t="shared" si="217"/>
        <v>0</v>
      </c>
      <c r="AD905" s="88">
        <v>0.19</v>
      </c>
      <c r="AE905" s="195">
        <f t="shared" si="220"/>
        <v>0</v>
      </c>
      <c r="AF905" s="211">
        <f t="shared" si="221"/>
        <v>0</v>
      </c>
      <c r="AG905" s="50"/>
      <c r="AH905" s="43"/>
      <c r="AI905" s="46"/>
      <c r="AJ905" s="43"/>
      <c r="AK905" s="43"/>
      <c r="AL905" s="46"/>
      <c r="AM905" s="47"/>
      <c r="AN905" s="76">
        <f t="shared" si="218"/>
        <v>0</v>
      </c>
      <c r="AO905" s="76">
        <f t="shared" si="222"/>
        <v>0</v>
      </c>
      <c r="AP905" s="214"/>
      <c r="AQ905" s="76">
        <f t="shared" si="219"/>
        <v>0</v>
      </c>
      <c r="AR905" s="91">
        <f t="shared" si="223"/>
        <v>0</v>
      </c>
      <c r="AS905" s="184">
        <f>IF(EA_Tabelle!$AI905="Ja",EA_Tabelle!$AM905,IF(EA_Tabelle!$Y905&lt;&gt;"",EA_Tabelle!$Y905,EA_Tabelle!$U905))</f>
        <v>0</v>
      </c>
      <c r="AT905" s="76">
        <f>IF(EA_Tabelle!$AI905="Ja",EA_Tabelle!$AN905,IF(EA_Tabelle!$AC905&lt;&gt;0,EA_Tabelle!$AC905,EA_Tabelle!$W905))</f>
        <v>0</v>
      </c>
      <c r="AU905" s="91">
        <f>IF(EA_Tabelle!$AI905="Ja",EA_Tabelle!$AO905,IF(EA_Tabelle!$AF905&lt;&gt;0,EA_Tabelle!$AF905,EA_Tabelle!$X905))</f>
        <v>0</v>
      </c>
    </row>
    <row r="906" spans="1:47" ht="25" customHeight="1" x14ac:dyDescent="0.3">
      <c r="A906" s="89" t="str">
        <f t="shared" si="224"/>
        <v>0_886</v>
      </c>
      <c r="B906" s="78">
        <f t="shared" si="211"/>
        <v>0</v>
      </c>
      <c r="C906" s="78">
        <f>IF(EA_Tabelle!$B581="","",COUNTIF($B$20:B905,EA_Tabelle!$B581)+1)</f>
        <v>886</v>
      </c>
      <c r="D906" s="77">
        <f t="shared" si="225"/>
        <v>0</v>
      </c>
      <c r="E906" s="77" t="e">
        <f>INDEX(Lieferanten[L_ID],MATCH(EA_Tabelle!$M906,Lieferanten[Lieferantenbezeichnung],0))</f>
        <v>#N/A</v>
      </c>
      <c r="F906" s="79">
        <f t="shared" si="212"/>
        <v>0</v>
      </c>
      <c r="G906" s="79" t="str">
        <f>IF(EA_Tabelle!$L906="","",(INDEX(BT[Ressort],MATCH(EA_Tabelle!$L906,BT[Bedarfsträger],0))))</f>
        <v/>
      </c>
      <c r="H906" s="80" t="str">
        <f>IF(EA_Tabelle!$L906="","",(INDEX(BT[BT_ID],MATCH(EA_Tabelle!$L906,BT[Bedarfsträger],0))))</f>
        <v/>
      </c>
      <c r="I906" s="82">
        <f t="shared" si="213"/>
        <v>0</v>
      </c>
      <c r="J906" s="82">
        <f t="shared" si="214"/>
        <v>0</v>
      </c>
      <c r="K906" s="83">
        <f t="shared" si="215"/>
        <v>0</v>
      </c>
      <c r="L906" s="44"/>
      <c r="M906" s="46"/>
      <c r="N906" s="208"/>
      <c r="O906" s="44"/>
      <c r="P906" s="43"/>
      <c r="Q906" s="206"/>
      <c r="R906" s="44"/>
      <c r="S906" s="90"/>
      <c r="T906" s="46"/>
      <c r="U906" s="210"/>
      <c r="V906" s="43"/>
      <c r="W906" s="186">
        <f>IFERROR(U906*INDEX(Preisstufen[Netto],MATCH(EA_Tabelle!T906,Preisstufen[Preisstufe],0)),0)</f>
        <v>0</v>
      </c>
      <c r="X906" s="186">
        <f t="shared" si="226"/>
        <v>0</v>
      </c>
      <c r="Y906" s="47"/>
      <c r="Z906" s="211"/>
      <c r="AA906" s="212"/>
      <c r="AB906" s="193">
        <f t="shared" si="216"/>
        <v>0</v>
      </c>
      <c r="AC906" s="211">
        <f t="shared" si="217"/>
        <v>0</v>
      </c>
      <c r="AD906" s="88">
        <v>0.19</v>
      </c>
      <c r="AE906" s="195">
        <f t="shared" si="220"/>
        <v>0</v>
      </c>
      <c r="AF906" s="211">
        <f t="shared" si="221"/>
        <v>0</v>
      </c>
      <c r="AG906" s="50"/>
      <c r="AH906" s="43"/>
      <c r="AI906" s="46"/>
      <c r="AJ906" s="43"/>
      <c r="AK906" s="43"/>
      <c r="AL906" s="46"/>
      <c r="AM906" s="47"/>
      <c r="AN906" s="76">
        <f t="shared" si="218"/>
        <v>0</v>
      </c>
      <c r="AO906" s="76">
        <f t="shared" si="222"/>
        <v>0</v>
      </c>
      <c r="AP906" s="214"/>
      <c r="AQ906" s="76">
        <f t="shared" si="219"/>
        <v>0</v>
      </c>
      <c r="AR906" s="91">
        <f t="shared" si="223"/>
        <v>0</v>
      </c>
      <c r="AS906" s="184">
        <f>IF(EA_Tabelle!$AI906="Ja",EA_Tabelle!$AM906,IF(EA_Tabelle!$Y906&lt;&gt;"",EA_Tabelle!$Y906,EA_Tabelle!$U906))</f>
        <v>0</v>
      </c>
      <c r="AT906" s="76">
        <f>IF(EA_Tabelle!$AI906="Ja",EA_Tabelle!$AN906,IF(EA_Tabelle!$AC906&lt;&gt;0,EA_Tabelle!$AC906,EA_Tabelle!$W906))</f>
        <v>0</v>
      </c>
      <c r="AU906" s="91">
        <f>IF(EA_Tabelle!$AI906="Ja",EA_Tabelle!$AO906,IF(EA_Tabelle!$AF906&lt;&gt;0,EA_Tabelle!$AF906,EA_Tabelle!$X906))</f>
        <v>0</v>
      </c>
    </row>
    <row r="907" spans="1:47" ht="25" customHeight="1" x14ac:dyDescent="0.3">
      <c r="A907" s="89" t="str">
        <f t="shared" si="224"/>
        <v>0_887</v>
      </c>
      <c r="B907" s="78">
        <f t="shared" si="211"/>
        <v>0</v>
      </c>
      <c r="C907" s="78">
        <f>IF(EA_Tabelle!$B582="","",COUNTIF($B$20:B906,EA_Tabelle!$B582)+1)</f>
        <v>887</v>
      </c>
      <c r="D907" s="77">
        <f t="shared" si="225"/>
        <v>0</v>
      </c>
      <c r="E907" s="77" t="e">
        <f>INDEX(Lieferanten[L_ID],MATCH(EA_Tabelle!$M907,Lieferanten[Lieferantenbezeichnung],0))</f>
        <v>#N/A</v>
      </c>
      <c r="F907" s="79">
        <f t="shared" si="212"/>
        <v>0</v>
      </c>
      <c r="G907" s="79" t="str">
        <f>IF(EA_Tabelle!$L907="","",(INDEX(BT[Ressort],MATCH(EA_Tabelle!$L907,BT[Bedarfsträger],0))))</f>
        <v/>
      </c>
      <c r="H907" s="80" t="str">
        <f>IF(EA_Tabelle!$L907="","",(INDEX(BT[BT_ID],MATCH(EA_Tabelle!$L907,BT[Bedarfsträger],0))))</f>
        <v/>
      </c>
      <c r="I907" s="82">
        <f t="shared" si="213"/>
        <v>0</v>
      </c>
      <c r="J907" s="82">
        <f t="shared" si="214"/>
        <v>0</v>
      </c>
      <c r="K907" s="83">
        <f t="shared" si="215"/>
        <v>0</v>
      </c>
      <c r="L907" s="44"/>
      <c r="M907" s="46"/>
      <c r="N907" s="208"/>
      <c r="O907" s="44"/>
      <c r="P907" s="43"/>
      <c r="Q907" s="206"/>
      <c r="R907" s="44"/>
      <c r="S907" s="90"/>
      <c r="T907" s="46"/>
      <c r="U907" s="210"/>
      <c r="V907" s="43"/>
      <c r="W907" s="186">
        <f>IFERROR(U907*INDEX(Preisstufen[Netto],MATCH(EA_Tabelle!T907,Preisstufen[Preisstufe],0)),0)</f>
        <v>0</v>
      </c>
      <c r="X907" s="186">
        <f t="shared" si="226"/>
        <v>0</v>
      </c>
      <c r="Y907" s="47"/>
      <c r="Z907" s="211"/>
      <c r="AA907" s="212"/>
      <c r="AB907" s="193">
        <f t="shared" si="216"/>
        <v>0</v>
      </c>
      <c r="AC907" s="211">
        <f t="shared" si="217"/>
        <v>0</v>
      </c>
      <c r="AD907" s="88">
        <v>0.19</v>
      </c>
      <c r="AE907" s="195">
        <f t="shared" si="220"/>
        <v>0</v>
      </c>
      <c r="AF907" s="211">
        <f t="shared" si="221"/>
        <v>0</v>
      </c>
      <c r="AG907" s="50"/>
      <c r="AH907" s="43"/>
      <c r="AI907" s="46"/>
      <c r="AJ907" s="43"/>
      <c r="AK907" s="43"/>
      <c r="AL907" s="46"/>
      <c r="AM907" s="47"/>
      <c r="AN907" s="76">
        <f t="shared" si="218"/>
        <v>0</v>
      </c>
      <c r="AO907" s="76">
        <f t="shared" si="222"/>
        <v>0</v>
      </c>
      <c r="AP907" s="214"/>
      <c r="AQ907" s="76">
        <f t="shared" si="219"/>
        <v>0</v>
      </c>
      <c r="AR907" s="91">
        <f t="shared" si="223"/>
        <v>0</v>
      </c>
      <c r="AS907" s="184">
        <f>IF(EA_Tabelle!$AI907="Ja",EA_Tabelle!$AM907,IF(EA_Tabelle!$Y907&lt;&gt;"",EA_Tabelle!$Y907,EA_Tabelle!$U907))</f>
        <v>0</v>
      </c>
      <c r="AT907" s="76">
        <f>IF(EA_Tabelle!$AI907="Ja",EA_Tabelle!$AN907,IF(EA_Tabelle!$AC907&lt;&gt;0,EA_Tabelle!$AC907,EA_Tabelle!$W907))</f>
        <v>0</v>
      </c>
      <c r="AU907" s="91">
        <f>IF(EA_Tabelle!$AI907="Ja",EA_Tabelle!$AO907,IF(EA_Tabelle!$AF907&lt;&gt;0,EA_Tabelle!$AF907,EA_Tabelle!$X907))</f>
        <v>0</v>
      </c>
    </row>
    <row r="908" spans="1:47" ht="25" customHeight="1" x14ac:dyDescent="0.3">
      <c r="A908" s="89" t="str">
        <f t="shared" si="224"/>
        <v>0_888</v>
      </c>
      <c r="B908" s="78">
        <f t="shared" si="211"/>
        <v>0</v>
      </c>
      <c r="C908" s="78">
        <f>IF(EA_Tabelle!$B583="","",COUNTIF($B$20:B907,EA_Tabelle!$B583)+1)</f>
        <v>888</v>
      </c>
      <c r="D908" s="77">
        <f t="shared" si="225"/>
        <v>0</v>
      </c>
      <c r="E908" s="77" t="e">
        <f>INDEX(Lieferanten[L_ID],MATCH(EA_Tabelle!$M908,Lieferanten[Lieferantenbezeichnung],0))</f>
        <v>#N/A</v>
      </c>
      <c r="F908" s="79">
        <f t="shared" si="212"/>
        <v>0</v>
      </c>
      <c r="G908" s="79" t="str">
        <f>IF(EA_Tabelle!$L908="","",(INDEX(BT[Ressort],MATCH(EA_Tabelle!$L908,BT[Bedarfsträger],0))))</f>
        <v/>
      </c>
      <c r="H908" s="80" t="str">
        <f>IF(EA_Tabelle!$L908="","",(INDEX(BT[BT_ID],MATCH(EA_Tabelle!$L908,BT[Bedarfsträger],0))))</f>
        <v/>
      </c>
      <c r="I908" s="82">
        <f t="shared" si="213"/>
        <v>0</v>
      </c>
      <c r="J908" s="82">
        <f t="shared" si="214"/>
        <v>0</v>
      </c>
      <c r="K908" s="83">
        <f t="shared" si="215"/>
        <v>0</v>
      </c>
      <c r="L908" s="44"/>
      <c r="M908" s="46"/>
      <c r="N908" s="208"/>
      <c r="O908" s="44"/>
      <c r="P908" s="43"/>
      <c r="Q908" s="206"/>
      <c r="R908" s="44"/>
      <c r="S908" s="90"/>
      <c r="T908" s="46"/>
      <c r="U908" s="210"/>
      <c r="V908" s="43"/>
      <c r="W908" s="186">
        <f>IFERROR(U908*INDEX(Preisstufen[Netto],MATCH(EA_Tabelle!T908,Preisstufen[Preisstufe],0)),0)</f>
        <v>0</v>
      </c>
      <c r="X908" s="186">
        <f t="shared" si="226"/>
        <v>0</v>
      </c>
      <c r="Y908" s="47"/>
      <c r="Z908" s="211"/>
      <c r="AA908" s="212"/>
      <c r="AB908" s="193">
        <f t="shared" si="216"/>
        <v>0</v>
      </c>
      <c r="AC908" s="211">
        <f t="shared" si="217"/>
        <v>0</v>
      </c>
      <c r="AD908" s="88">
        <v>0.19</v>
      </c>
      <c r="AE908" s="195">
        <f t="shared" si="220"/>
        <v>0</v>
      </c>
      <c r="AF908" s="211">
        <f t="shared" si="221"/>
        <v>0</v>
      </c>
      <c r="AG908" s="50"/>
      <c r="AH908" s="43"/>
      <c r="AI908" s="46"/>
      <c r="AJ908" s="43"/>
      <c r="AK908" s="43"/>
      <c r="AL908" s="46"/>
      <c r="AM908" s="47"/>
      <c r="AN908" s="76">
        <f t="shared" si="218"/>
        <v>0</v>
      </c>
      <c r="AO908" s="76">
        <f t="shared" si="222"/>
        <v>0</v>
      </c>
      <c r="AP908" s="214"/>
      <c r="AQ908" s="76">
        <f t="shared" si="219"/>
        <v>0</v>
      </c>
      <c r="AR908" s="91">
        <f t="shared" si="223"/>
        <v>0</v>
      </c>
      <c r="AS908" s="184">
        <f>IF(EA_Tabelle!$AI908="Ja",EA_Tabelle!$AM908,IF(EA_Tabelle!$Y908&lt;&gt;"",EA_Tabelle!$Y908,EA_Tabelle!$U908))</f>
        <v>0</v>
      </c>
      <c r="AT908" s="76">
        <f>IF(EA_Tabelle!$AI908="Ja",EA_Tabelle!$AN908,IF(EA_Tabelle!$AC908&lt;&gt;0,EA_Tabelle!$AC908,EA_Tabelle!$W908))</f>
        <v>0</v>
      </c>
      <c r="AU908" s="91">
        <f>IF(EA_Tabelle!$AI908="Ja",EA_Tabelle!$AO908,IF(EA_Tabelle!$AF908&lt;&gt;0,EA_Tabelle!$AF908,EA_Tabelle!$X908))</f>
        <v>0</v>
      </c>
    </row>
    <row r="909" spans="1:47" ht="25" customHeight="1" x14ac:dyDescent="0.3">
      <c r="A909" s="89" t="str">
        <f t="shared" si="224"/>
        <v>0_889</v>
      </c>
      <c r="B909" s="78">
        <f t="shared" si="211"/>
        <v>0</v>
      </c>
      <c r="C909" s="78">
        <f>IF(EA_Tabelle!$B584="","",COUNTIF($B$20:B908,EA_Tabelle!$B584)+1)</f>
        <v>889</v>
      </c>
      <c r="D909" s="77">
        <f t="shared" si="225"/>
        <v>0</v>
      </c>
      <c r="E909" s="77" t="e">
        <f>INDEX(Lieferanten[L_ID],MATCH(EA_Tabelle!$M909,Lieferanten[Lieferantenbezeichnung],0))</f>
        <v>#N/A</v>
      </c>
      <c r="F909" s="79">
        <f t="shared" si="212"/>
        <v>0</v>
      </c>
      <c r="G909" s="79" t="str">
        <f>IF(EA_Tabelle!$L909="","",(INDEX(BT[Ressort],MATCH(EA_Tabelle!$L909,BT[Bedarfsträger],0))))</f>
        <v/>
      </c>
      <c r="H909" s="80" t="str">
        <f>IF(EA_Tabelle!$L909="","",(INDEX(BT[BT_ID],MATCH(EA_Tabelle!$L909,BT[Bedarfsträger],0))))</f>
        <v/>
      </c>
      <c r="I909" s="82">
        <f t="shared" si="213"/>
        <v>0</v>
      </c>
      <c r="J909" s="82">
        <f t="shared" si="214"/>
        <v>0</v>
      </c>
      <c r="K909" s="83">
        <f t="shared" si="215"/>
        <v>0</v>
      </c>
      <c r="L909" s="44"/>
      <c r="M909" s="46"/>
      <c r="N909" s="208"/>
      <c r="O909" s="44"/>
      <c r="P909" s="43"/>
      <c r="Q909" s="206"/>
      <c r="R909" s="44"/>
      <c r="S909" s="90"/>
      <c r="T909" s="46"/>
      <c r="U909" s="210"/>
      <c r="V909" s="43"/>
      <c r="W909" s="186">
        <f>IFERROR(U909*INDEX(Preisstufen[Netto],MATCH(EA_Tabelle!T909,Preisstufen[Preisstufe],0)),0)</f>
        <v>0</v>
      </c>
      <c r="X909" s="186">
        <f t="shared" si="226"/>
        <v>0</v>
      </c>
      <c r="Y909" s="47"/>
      <c r="Z909" s="211"/>
      <c r="AA909" s="212"/>
      <c r="AB909" s="193">
        <f t="shared" si="216"/>
        <v>0</v>
      </c>
      <c r="AC909" s="211">
        <f t="shared" si="217"/>
        <v>0</v>
      </c>
      <c r="AD909" s="88">
        <v>0.19</v>
      </c>
      <c r="AE909" s="195">
        <f t="shared" si="220"/>
        <v>0</v>
      </c>
      <c r="AF909" s="211">
        <f t="shared" si="221"/>
        <v>0</v>
      </c>
      <c r="AG909" s="50"/>
      <c r="AH909" s="43"/>
      <c r="AI909" s="46"/>
      <c r="AJ909" s="43"/>
      <c r="AK909" s="43"/>
      <c r="AL909" s="46"/>
      <c r="AM909" s="47"/>
      <c r="AN909" s="76">
        <f t="shared" si="218"/>
        <v>0</v>
      </c>
      <c r="AO909" s="76">
        <f t="shared" si="222"/>
        <v>0</v>
      </c>
      <c r="AP909" s="214"/>
      <c r="AQ909" s="76">
        <f t="shared" si="219"/>
        <v>0</v>
      </c>
      <c r="AR909" s="91">
        <f t="shared" si="223"/>
        <v>0</v>
      </c>
      <c r="AS909" s="184">
        <f>IF(EA_Tabelle!$AI909="Ja",EA_Tabelle!$AM909,IF(EA_Tabelle!$Y909&lt;&gt;"",EA_Tabelle!$Y909,EA_Tabelle!$U909))</f>
        <v>0</v>
      </c>
      <c r="AT909" s="76">
        <f>IF(EA_Tabelle!$AI909="Ja",EA_Tabelle!$AN909,IF(EA_Tabelle!$AC909&lt;&gt;0,EA_Tabelle!$AC909,EA_Tabelle!$W909))</f>
        <v>0</v>
      </c>
      <c r="AU909" s="91">
        <f>IF(EA_Tabelle!$AI909="Ja",EA_Tabelle!$AO909,IF(EA_Tabelle!$AF909&lt;&gt;0,EA_Tabelle!$AF909,EA_Tabelle!$X909))</f>
        <v>0</v>
      </c>
    </row>
    <row r="910" spans="1:47" ht="25" customHeight="1" x14ac:dyDescent="0.3">
      <c r="A910" s="89" t="str">
        <f t="shared" si="224"/>
        <v>0_890</v>
      </c>
      <c r="B910" s="78">
        <f t="shared" si="211"/>
        <v>0</v>
      </c>
      <c r="C910" s="78">
        <f>IF(EA_Tabelle!$B585="","",COUNTIF($B$20:B909,EA_Tabelle!$B585)+1)</f>
        <v>890</v>
      </c>
      <c r="D910" s="77">
        <f t="shared" si="225"/>
        <v>0</v>
      </c>
      <c r="E910" s="77" t="e">
        <f>INDEX(Lieferanten[L_ID],MATCH(EA_Tabelle!$M910,Lieferanten[Lieferantenbezeichnung],0))</f>
        <v>#N/A</v>
      </c>
      <c r="F910" s="79">
        <f t="shared" si="212"/>
        <v>0</v>
      </c>
      <c r="G910" s="79" t="str">
        <f>IF(EA_Tabelle!$L910="","",(INDEX(BT[Ressort],MATCH(EA_Tabelle!$L910,BT[Bedarfsträger],0))))</f>
        <v/>
      </c>
      <c r="H910" s="80" t="str">
        <f>IF(EA_Tabelle!$L910="","",(INDEX(BT[BT_ID],MATCH(EA_Tabelle!$L910,BT[Bedarfsträger],0))))</f>
        <v/>
      </c>
      <c r="I910" s="82">
        <f t="shared" si="213"/>
        <v>0</v>
      </c>
      <c r="J910" s="82">
        <f t="shared" si="214"/>
        <v>0</v>
      </c>
      <c r="K910" s="83">
        <f t="shared" si="215"/>
        <v>0</v>
      </c>
      <c r="L910" s="44"/>
      <c r="M910" s="46"/>
      <c r="N910" s="208"/>
      <c r="O910" s="44"/>
      <c r="P910" s="43"/>
      <c r="Q910" s="206"/>
      <c r="R910" s="44"/>
      <c r="S910" s="90"/>
      <c r="T910" s="46"/>
      <c r="U910" s="210"/>
      <c r="V910" s="43"/>
      <c r="W910" s="186">
        <f>IFERROR(U910*INDEX(Preisstufen[Netto],MATCH(EA_Tabelle!T910,Preisstufen[Preisstufe],0)),0)</f>
        <v>0</v>
      </c>
      <c r="X910" s="186">
        <f t="shared" si="226"/>
        <v>0</v>
      </c>
      <c r="Y910" s="47"/>
      <c r="Z910" s="211"/>
      <c r="AA910" s="212"/>
      <c r="AB910" s="193">
        <f t="shared" si="216"/>
        <v>0</v>
      </c>
      <c r="AC910" s="211">
        <f t="shared" si="217"/>
        <v>0</v>
      </c>
      <c r="AD910" s="88">
        <v>0.19</v>
      </c>
      <c r="AE910" s="195">
        <f t="shared" si="220"/>
        <v>0</v>
      </c>
      <c r="AF910" s="211">
        <f t="shared" si="221"/>
        <v>0</v>
      </c>
      <c r="AG910" s="50"/>
      <c r="AH910" s="43"/>
      <c r="AI910" s="46"/>
      <c r="AJ910" s="43"/>
      <c r="AK910" s="43"/>
      <c r="AL910" s="46"/>
      <c r="AM910" s="47"/>
      <c r="AN910" s="76">
        <f t="shared" si="218"/>
        <v>0</v>
      </c>
      <c r="AO910" s="76">
        <f t="shared" si="222"/>
        <v>0</v>
      </c>
      <c r="AP910" s="214"/>
      <c r="AQ910" s="76">
        <f t="shared" si="219"/>
        <v>0</v>
      </c>
      <c r="AR910" s="91">
        <f t="shared" si="223"/>
        <v>0</v>
      </c>
      <c r="AS910" s="184">
        <f>IF(EA_Tabelle!$AI910="Ja",EA_Tabelle!$AM910,IF(EA_Tabelle!$Y910&lt;&gt;"",EA_Tabelle!$Y910,EA_Tabelle!$U910))</f>
        <v>0</v>
      </c>
      <c r="AT910" s="76">
        <f>IF(EA_Tabelle!$AI910="Ja",EA_Tabelle!$AN910,IF(EA_Tabelle!$AC910&lt;&gt;0,EA_Tabelle!$AC910,EA_Tabelle!$W910))</f>
        <v>0</v>
      </c>
      <c r="AU910" s="91">
        <f>IF(EA_Tabelle!$AI910="Ja",EA_Tabelle!$AO910,IF(EA_Tabelle!$AF910&lt;&gt;0,EA_Tabelle!$AF910,EA_Tabelle!$X910))</f>
        <v>0</v>
      </c>
    </row>
    <row r="911" spans="1:47" ht="25" customHeight="1" x14ac:dyDescent="0.3">
      <c r="A911" s="89" t="str">
        <f t="shared" si="224"/>
        <v>0_891</v>
      </c>
      <c r="B911" s="78">
        <f t="shared" si="211"/>
        <v>0</v>
      </c>
      <c r="C911" s="78">
        <f>IF(EA_Tabelle!$B586="","",COUNTIF($B$20:B910,EA_Tabelle!$B586)+1)</f>
        <v>891</v>
      </c>
      <c r="D911" s="77">
        <f t="shared" si="225"/>
        <v>0</v>
      </c>
      <c r="E911" s="77" t="e">
        <f>INDEX(Lieferanten[L_ID],MATCH(EA_Tabelle!$M911,Lieferanten[Lieferantenbezeichnung],0))</f>
        <v>#N/A</v>
      </c>
      <c r="F911" s="79">
        <f t="shared" si="212"/>
        <v>0</v>
      </c>
      <c r="G911" s="79" t="str">
        <f>IF(EA_Tabelle!$L911="","",(INDEX(BT[Ressort],MATCH(EA_Tabelle!$L911,BT[Bedarfsträger],0))))</f>
        <v/>
      </c>
      <c r="H911" s="80" t="str">
        <f>IF(EA_Tabelle!$L911="","",(INDEX(BT[BT_ID],MATCH(EA_Tabelle!$L911,BT[Bedarfsträger],0))))</f>
        <v/>
      </c>
      <c r="I911" s="82">
        <f t="shared" si="213"/>
        <v>0</v>
      </c>
      <c r="J911" s="82">
        <f t="shared" si="214"/>
        <v>0</v>
      </c>
      <c r="K911" s="83">
        <f t="shared" si="215"/>
        <v>0</v>
      </c>
      <c r="L911" s="44"/>
      <c r="M911" s="46"/>
      <c r="N911" s="208"/>
      <c r="O911" s="44"/>
      <c r="P911" s="43"/>
      <c r="Q911" s="206"/>
      <c r="R911" s="44"/>
      <c r="S911" s="90"/>
      <c r="T911" s="46"/>
      <c r="U911" s="210"/>
      <c r="V911" s="43"/>
      <c r="W911" s="186">
        <f>IFERROR(U911*INDEX(Preisstufen[Netto],MATCH(EA_Tabelle!T911,Preisstufen[Preisstufe],0)),0)</f>
        <v>0</v>
      </c>
      <c r="X911" s="186">
        <f t="shared" si="226"/>
        <v>0</v>
      </c>
      <c r="Y911" s="47"/>
      <c r="Z911" s="211"/>
      <c r="AA911" s="212"/>
      <c r="AB911" s="193">
        <f t="shared" si="216"/>
        <v>0</v>
      </c>
      <c r="AC911" s="211">
        <f t="shared" si="217"/>
        <v>0</v>
      </c>
      <c r="AD911" s="88">
        <v>0.19</v>
      </c>
      <c r="AE911" s="195">
        <f t="shared" si="220"/>
        <v>0</v>
      </c>
      <c r="AF911" s="211">
        <f t="shared" si="221"/>
        <v>0</v>
      </c>
      <c r="AG911" s="50"/>
      <c r="AH911" s="43"/>
      <c r="AI911" s="46"/>
      <c r="AJ911" s="43"/>
      <c r="AK911" s="43"/>
      <c r="AL911" s="46"/>
      <c r="AM911" s="47"/>
      <c r="AN911" s="76">
        <f t="shared" si="218"/>
        <v>0</v>
      </c>
      <c r="AO911" s="76">
        <f t="shared" si="222"/>
        <v>0</v>
      </c>
      <c r="AP911" s="214"/>
      <c r="AQ911" s="76">
        <f t="shared" si="219"/>
        <v>0</v>
      </c>
      <c r="AR911" s="91">
        <f t="shared" si="223"/>
        <v>0</v>
      </c>
      <c r="AS911" s="184">
        <f>IF(EA_Tabelle!$AI911="Ja",EA_Tabelle!$AM911,IF(EA_Tabelle!$Y911&lt;&gt;"",EA_Tabelle!$Y911,EA_Tabelle!$U911))</f>
        <v>0</v>
      </c>
      <c r="AT911" s="76">
        <f>IF(EA_Tabelle!$AI911="Ja",EA_Tabelle!$AN911,IF(EA_Tabelle!$AC911&lt;&gt;0,EA_Tabelle!$AC911,EA_Tabelle!$W911))</f>
        <v>0</v>
      </c>
      <c r="AU911" s="91">
        <f>IF(EA_Tabelle!$AI911="Ja",EA_Tabelle!$AO911,IF(EA_Tabelle!$AF911&lt;&gt;0,EA_Tabelle!$AF911,EA_Tabelle!$X911))</f>
        <v>0</v>
      </c>
    </row>
    <row r="912" spans="1:47" ht="25" customHeight="1" x14ac:dyDescent="0.3">
      <c r="A912" s="89" t="str">
        <f t="shared" si="224"/>
        <v>0_892</v>
      </c>
      <c r="B912" s="78">
        <f t="shared" si="211"/>
        <v>0</v>
      </c>
      <c r="C912" s="78">
        <f>IF(EA_Tabelle!$B587="","",COUNTIF($B$20:B911,EA_Tabelle!$B587)+1)</f>
        <v>892</v>
      </c>
      <c r="D912" s="77">
        <f t="shared" si="225"/>
        <v>0</v>
      </c>
      <c r="E912" s="77" t="e">
        <f>INDEX(Lieferanten[L_ID],MATCH(EA_Tabelle!$M912,Lieferanten[Lieferantenbezeichnung],0))</f>
        <v>#N/A</v>
      </c>
      <c r="F912" s="79">
        <f t="shared" si="212"/>
        <v>0</v>
      </c>
      <c r="G912" s="79" t="str">
        <f>IF(EA_Tabelle!$L912="","",(INDEX(BT[Ressort],MATCH(EA_Tabelle!$L912,BT[Bedarfsträger],0))))</f>
        <v/>
      </c>
      <c r="H912" s="80" t="str">
        <f>IF(EA_Tabelle!$L912="","",(INDEX(BT[BT_ID],MATCH(EA_Tabelle!$L912,BT[Bedarfsträger],0))))</f>
        <v/>
      </c>
      <c r="I912" s="82">
        <f t="shared" si="213"/>
        <v>0</v>
      </c>
      <c r="J912" s="82">
        <f t="shared" si="214"/>
        <v>0</v>
      </c>
      <c r="K912" s="83">
        <f t="shared" si="215"/>
        <v>0</v>
      </c>
      <c r="L912" s="44"/>
      <c r="M912" s="46"/>
      <c r="N912" s="208"/>
      <c r="O912" s="44"/>
      <c r="P912" s="43"/>
      <c r="Q912" s="206"/>
      <c r="R912" s="44"/>
      <c r="S912" s="90"/>
      <c r="T912" s="46"/>
      <c r="U912" s="210"/>
      <c r="V912" s="43"/>
      <c r="W912" s="186">
        <f>IFERROR(U912*INDEX(Preisstufen[Netto],MATCH(EA_Tabelle!T912,Preisstufen[Preisstufe],0)),0)</f>
        <v>0</v>
      </c>
      <c r="X912" s="186">
        <f t="shared" si="226"/>
        <v>0</v>
      </c>
      <c r="Y912" s="47"/>
      <c r="Z912" s="211"/>
      <c r="AA912" s="212"/>
      <c r="AB912" s="193">
        <f t="shared" si="216"/>
        <v>0</v>
      </c>
      <c r="AC912" s="211">
        <f t="shared" si="217"/>
        <v>0</v>
      </c>
      <c r="AD912" s="88">
        <v>0.19</v>
      </c>
      <c r="AE912" s="195">
        <f t="shared" si="220"/>
        <v>0</v>
      </c>
      <c r="AF912" s="211">
        <f t="shared" si="221"/>
        <v>0</v>
      </c>
      <c r="AG912" s="50"/>
      <c r="AH912" s="43"/>
      <c r="AI912" s="46"/>
      <c r="AJ912" s="43"/>
      <c r="AK912" s="43"/>
      <c r="AL912" s="46"/>
      <c r="AM912" s="47"/>
      <c r="AN912" s="76">
        <f t="shared" si="218"/>
        <v>0</v>
      </c>
      <c r="AO912" s="76">
        <f t="shared" si="222"/>
        <v>0</v>
      </c>
      <c r="AP912" s="214"/>
      <c r="AQ912" s="76">
        <f t="shared" si="219"/>
        <v>0</v>
      </c>
      <c r="AR912" s="91">
        <f t="shared" si="223"/>
        <v>0</v>
      </c>
      <c r="AS912" s="184">
        <f>IF(EA_Tabelle!$AI912="Ja",EA_Tabelle!$AM912,IF(EA_Tabelle!$Y912&lt;&gt;"",EA_Tabelle!$Y912,EA_Tabelle!$U912))</f>
        <v>0</v>
      </c>
      <c r="AT912" s="76">
        <f>IF(EA_Tabelle!$AI912="Ja",EA_Tabelle!$AN912,IF(EA_Tabelle!$AC912&lt;&gt;0,EA_Tabelle!$AC912,EA_Tabelle!$W912))</f>
        <v>0</v>
      </c>
      <c r="AU912" s="91">
        <f>IF(EA_Tabelle!$AI912="Ja",EA_Tabelle!$AO912,IF(EA_Tabelle!$AF912&lt;&gt;0,EA_Tabelle!$AF912,EA_Tabelle!$X912))</f>
        <v>0</v>
      </c>
    </row>
    <row r="913" spans="1:47" ht="25" customHeight="1" x14ac:dyDescent="0.3">
      <c r="A913" s="89" t="str">
        <f t="shared" si="224"/>
        <v>0_893</v>
      </c>
      <c r="B913" s="78">
        <f t="shared" si="211"/>
        <v>0</v>
      </c>
      <c r="C913" s="78">
        <f>IF(EA_Tabelle!$B588="","",COUNTIF($B$20:B912,EA_Tabelle!$B588)+1)</f>
        <v>893</v>
      </c>
      <c r="D913" s="77">
        <f t="shared" si="225"/>
        <v>0</v>
      </c>
      <c r="E913" s="77" t="e">
        <f>INDEX(Lieferanten[L_ID],MATCH(EA_Tabelle!$M913,Lieferanten[Lieferantenbezeichnung],0))</f>
        <v>#N/A</v>
      </c>
      <c r="F913" s="79">
        <f t="shared" si="212"/>
        <v>0</v>
      </c>
      <c r="G913" s="79" t="str">
        <f>IF(EA_Tabelle!$L913="","",(INDEX(BT[Ressort],MATCH(EA_Tabelle!$L913,BT[Bedarfsträger],0))))</f>
        <v/>
      </c>
      <c r="H913" s="80" t="str">
        <f>IF(EA_Tabelle!$L913="","",(INDEX(BT[BT_ID],MATCH(EA_Tabelle!$L913,BT[Bedarfsträger],0))))</f>
        <v/>
      </c>
      <c r="I913" s="82">
        <f t="shared" si="213"/>
        <v>0</v>
      </c>
      <c r="J913" s="82">
        <f t="shared" si="214"/>
        <v>0</v>
      </c>
      <c r="K913" s="83">
        <f t="shared" si="215"/>
        <v>0</v>
      </c>
      <c r="L913" s="44"/>
      <c r="M913" s="46"/>
      <c r="N913" s="208"/>
      <c r="O913" s="44"/>
      <c r="P913" s="43"/>
      <c r="Q913" s="206"/>
      <c r="R913" s="44"/>
      <c r="S913" s="90"/>
      <c r="T913" s="46"/>
      <c r="U913" s="210"/>
      <c r="V913" s="43"/>
      <c r="W913" s="186">
        <f>IFERROR(U913*INDEX(Preisstufen[Netto],MATCH(EA_Tabelle!T913,Preisstufen[Preisstufe],0)),0)</f>
        <v>0</v>
      </c>
      <c r="X913" s="186">
        <f t="shared" si="226"/>
        <v>0</v>
      </c>
      <c r="Y913" s="47"/>
      <c r="Z913" s="211"/>
      <c r="AA913" s="212"/>
      <c r="AB913" s="193">
        <f t="shared" si="216"/>
        <v>0</v>
      </c>
      <c r="AC913" s="211">
        <f t="shared" si="217"/>
        <v>0</v>
      </c>
      <c r="AD913" s="88">
        <v>0.19</v>
      </c>
      <c r="AE913" s="195">
        <f t="shared" si="220"/>
        <v>0</v>
      </c>
      <c r="AF913" s="211">
        <f t="shared" si="221"/>
        <v>0</v>
      </c>
      <c r="AG913" s="50"/>
      <c r="AH913" s="43"/>
      <c r="AI913" s="46"/>
      <c r="AJ913" s="43"/>
      <c r="AK913" s="43"/>
      <c r="AL913" s="46"/>
      <c r="AM913" s="47"/>
      <c r="AN913" s="76">
        <f t="shared" si="218"/>
        <v>0</v>
      </c>
      <c r="AO913" s="76">
        <f t="shared" si="222"/>
        <v>0</v>
      </c>
      <c r="AP913" s="214"/>
      <c r="AQ913" s="76">
        <f t="shared" si="219"/>
        <v>0</v>
      </c>
      <c r="AR913" s="91">
        <f t="shared" si="223"/>
        <v>0</v>
      </c>
      <c r="AS913" s="184">
        <f>IF(EA_Tabelle!$AI913="Ja",EA_Tabelle!$AM913,IF(EA_Tabelle!$Y913&lt;&gt;"",EA_Tabelle!$Y913,EA_Tabelle!$U913))</f>
        <v>0</v>
      </c>
      <c r="AT913" s="76">
        <f>IF(EA_Tabelle!$AI913="Ja",EA_Tabelle!$AN913,IF(EA_Tabelle!$AC913&lt;&gt;0,EA_Tabelle!$AC913,EA_Tabelle!$W913))</f>
        <v>0</v>
      </c>
      <c r="AU913" s="91">
        <f>IF(EA_Tabelle!$AI913="Ja",EA_Tabelle!$AO913,IF(EA_Tabelle!$AF913&lt;&gt;0,EA_Tabelle!$AF913,EA_Tabelle!$X913))</f>
        <v>0</v>
      </c>
    </row>
    <row r="914" spans="1:47" ht="25" customHeight="1" x14ac:dyDescent="0.3">
      <c r="A914" s="89" t="str">
        <f t="shared" si="224"/>
        <v>0_894</v>
      </c>
      <c r="B914" s="78">
        <f t="shared" si="211"/>
        <v>0</v>
      </c>
      <c r="C914" s="78">
        <f>IF(EA_Tabelle!$B589="","",COUNTIF($B$20:B913,EA_Tabelle!$B589)+1)</f>
        <v>894</v>
      </c>
      <c r="D914" s="77">
        <f t="shared" si="225"/>
        <v>0</v>
      </c>
      <c r="E914" s="77" t="e">
        <f>INDEX(Lieferanten[L_ID],MATCH(EA_Tabelle!$M914,Lieferanten[Lieferantenbezeichnung],0))</f>
        <v>#N/A</v>
      </c>
      <c r="F914" s="79">
        <f t="shared" si="212"/>
        <v>0</v>
      </c>
      <c r="G914" s="79" t="str">
        <f>IF(EA_Tabelle!$L914="","",(INDEX(BT[Ressort],MATCH(EA_Tabelle!$L914,BT[Bedarfsträger],0))))</f>
        <v/>
      </c>
      <c r="H914" s="80" t="str">
        <f>IF(EA_Tabelle!$L914="","",(INDEX(BT[BT_ID],MATCH(EA_Tabelle!$L914,BT[Bedarfsträger],0))))</f>
        <v/>
      </c>
      <c r="I914" s="82">
        <f t="shared" si="213"/>
        <v>0</v>
      </c>
      <c r="J914" s="82">
        <f t="shared" si="214"/>
        <v>0</v>
      </c>
      <c r="K914" s="83">
        <f t="shared" si="215"/>
        <v>0</v>
      </c>
      <c r="L914" s="44"/>
      <c r="M914" s="46"/>
      <c r="N914" s="208"/>
      <c r="O914" s="44"/>
      <c r="P914" s="43"/>
      <c r="Q914" s="206"/>
      <c r="R914" s="44"/>
      <c r="S914" s="90"/>
      <c r="T914" s="46"/>
      <c r="U914" s="210"/>
      <c r="V914" s="43"/>
      <c r="W914" s="186">
        <f>IFERROR(U914*INDEX(Preisstufen[Netto],MATCH(EA_Tabelle!T914,Preisstufen[Preisstufe],0)),0)</f>
        <v>0</v>
      </c>
      <c r="X914" s="186">
        <f t="shared" si="226"/>
        <v>0</v>
      </c>
      <c r="Y914" s="47"/>
      <c r="Z914" s="211"/>
      <c r="AA914" s="212"/>
      <c r="AB914" s="193">
        <f t="shared" si="216"/>
        <v>0</v>
      </c>
      <c r="AC914" s="211">
        <f t="shared" si="217"/>
        <v>0</v>
      </c>
      <c r="AD914" s="88">
        <v>0.19</v>
      </c>
      <c r="AE914" s="195">
        <f t="shared" si="220"/>
        <v>0</v>
      </c>
      <c r="AF914" s="211">
        <f t="shared" si="221"/>
        <v>0</v>
      </c>
      <c r="AG914" s="50"/>
      <c r="AH914" s="43"/>
      <c r="AI914" s="46"/>
      <c r="AJ914" s="43"/>
      <c r="AK914" s="43"/>
      <c r="AL914" s="46"/>
      <c r="AM914" s="47"/>
      <c r="AN914" s="76">
        <f t="shared" si="218"/>
        <v>0</v>
      </c>
      <c r="AO914" s="76">
        <f t="shared" si="222"/>
        <v>0</v>
      </c>
      <c r="AP914" s="214"/>
      <c r="AQ914" s="76">
        <f t="shared" si="219"/>
        <v>0</v>
      </c>
      <c r="AR914" s="91">
        <f t="shared" si="223"/>
        <v>0</v>
      </c>
      <c r="AS914" s="184">
        <f>IF(EA_Tabelle!$AI914="Ja",EA_Tabelle!$AM914,IF(EA_Tabelle!$Y914&lt;&gt;"",EA_Tabelle!$Y914,EA_Tabelle!$U914))</f>
        <v>0</v>
      </c>
      <c r="AT914" s="76">
        <f>IF(EA_Tabelle!$AI914="Ja",EA_Tabelle!$AN914,IF(EA_Tabelle!$AC914&lt;&gt;0,EA_Tabelle!$AC914,EA_Tabelle!$W914))</f>
        <v>0</v>
      </c>
      <c r="AU914" s="91">
        <f>IF(EA_Tabelle!$AI914="Ja",EA_Tabelle!$AO914,IF(EA_Tabelle!$AF914&lt;&gt;0,EA_Tabelle!$AF914,EA_Tabelle!$X914))</f>
        <v>0</v>
      </c>
    </row>
    <row r="915" spans="1:47" ht="25" customHeight="1" x14ac:dyDescent="0.3">
      <c r="A915" s="89" t="str">
        <f t="shared" si="224"/>
        <v>0_895</v>
      </c>
      <c r="B915" s="78">
        <f t="shared" si="211"/>
        <v>0</v>
      </c>
      <c r="C915" s="78">
        <f>IF(EA_Tabelle!$B590="","",COUNTIF($B$20:B914,EA_Tabelle!$B590)+1)</f>
        <v>895</v>
      </c>
      <c r="D915" s="77">
        <f t="shared" si="225"/>
        <v>0</v>
      </c>
      <c r="E915" s="77" t="e">
        <f>INDEX(Lieferanten[L_ID],MATCH(EA_Tabelle!$M915,Lieferanten[Lieferantenbezeichnung],0))</f>
        <v>#N/A</v>
      </c>
      <c r="F915" s="79">
        <f t="shared" si="212"/>
        <v>0</v>
      </c>
      <c r="G915" s="79" t="str">
        <f>IF(EA_Tabelle!$L915="","",(INDEX(BT[Ressort],MATCH(EA_Tabelle!$L915,BT[Bedarfsträger],0))))</f>
        <v/>
      </c>
      <c r="H915" s="80" t="str">
        <f>IF(EA_Tabelle!$L915="","",(INDEX(BT[BT_ID],MATCH(EA_Tabelle!$L915,BT[Bedarfsträger],0))))</f>
        <v/>
      </c>
      <c r="I915" s="82">
        <f t="shared" si="213"/>
        <v>0</v>
      </c>
      <c r="J915" s="82">
        <f t="shared" si="214"/>
        <v>0</v>
      </c>
      <c r="K915" s="83">
        <f t="shared" si="215"/>
        <v>0</v>
      </c>
      <c r="L915" s="44"/>
      <c r="M915" s="46"/>
      <c r="N915" s="208"/>
      <c r="O915" s="44"/>
      <c r="P915" s="43"/>
      <c r="Q915" s="206"/>
      <c r="R915" s="44"/>
      <c r="S915" s="90"/>
      <c r="T915" s="46"/>
      <c r="U915" s="210"/>
      <c r="V915" s="43"/>
      <c r="W915" s="186">
        <f>IFERROR(U915*INDEX(Preisstufen[Netto],MATCH(EA_Tabelle!T915,Preisstufen[Preisstufe],0)),0)</f>
        <v>0</v>
      </c>
      <c r="X915" s="186">
        <f t="shared" si="226"/>
        <v>0</v>
      </c>
      <c r="Y915" s="47"/>
      <c r="Z915" s="211"/>
      <c r="AA915" s="212"/>
      <c r="AB915" s="193">
        <f t="shared" si="216"/>
        <v>0</v>
      </c>
      <c r="AC915" s="211">
        <f t="shared" si="217"/>
        <v>0</v>
      </c>
      <c r="AD915" s="88">
        <v>0.19</v>
      </c>
      <c r="AE915" s="195">
        <f t="shared" si="220"/>
        <v>0</v>
      </c>
      <c r="AF915" s="211">
        <f t="shared" si="221"/>
        <v>0</v>
      </c>
      <c r="AG915" s="50"/>
      <c r="AH915" s="43"/>
      <c r="AI915" s="46"/>
      <c r="AJ915" s="43"/>
      <c r="AK915" s="43"/>
      <c r="AL915" s="46"/>
      <c r="AM915" s="47"/>
      <c r="AN915" s="76">
        <f t="shared" si="218"/>
        <v>0</v>
      </c>
      <c r="AO915" s="76">
        <f t="shared" si="222"/>
        <v>0</v>
      </c>
      <c r="AP915" s="214"/>
      <c r="AQ915" s="76">
        <f t="shared" si="219"/>
        <v>0</v>
      </c>
      <c r="AR915" s="91">
        <f t="shared" si="223"/>
        <v>0</v>
      </c>
      <c r="AS915" s="184">
        <f>IF(EA_Tabelle!$AI915="Ja",EA_Tabelle!$AM915,IF(EA_Tabelle!$Y915&lt;&gt;"",EA_Tabelle!$Y915,EA_Tabelle!$U915))</f>
        <v>0</v>
      </c>
      <c r="AT915" s="76">
        <f>IF(EA_Tabelle!$AI915="Ja",EA_Tabelle!$AN915,IF(EA_Tabelle!$AC915&lt;&gt;0,EA_Tabelle!$AC915,EA_Tabelle!$W915))</f>
        <v>0</v>
      </c>
      <c r="AU915" s="91">
        <f>IF(EA_Tabelle!$AI915="Ja",EA_Tabelle!$AO915,IF(EA_Tabelle!$AF915&lt;&gt;0,EA_Tabelle!$AF915,EA_Tabelle!$X915))</f>
        <v>0</v>
      </c>
    </row>
    <row r="916" spans="1:47" ht="25" customHeight="1" x14ac:dyDescent="0.3">
      <c r="A916" s="89" t="str">
        <f t="shared" si="224"/>
        <v>0_896</v>
      </c>
      <c r="B916" s="78">
        <f t="shared" si="211"/>
        <v>0</v>
      </c>
      <c r="C916" s="78">
        <f>IF(EA_Tabelle!$B591="","",COUNTIF($B$20:B915,EA_Tabelle!$B591)+1)</f>
        <v>896</v>
      </c>
      <c r="D916" s="77">
        <f t="shared" si="225"/>
        <v>0</v>
      </c>
      <c r="E916" s="77" t="e">
        <f>INDEX(Lieferanten[L_ID],MATCH(EA_Tabelle!$M916,Lieferanten[Lieferantenbezeichnung],0))</f>
        <v>#N/A</v>
      </c>
      <c r="F916" s="79">
        <f t="shared" si="212"/>
        <v>0</v>
      </c>
      <c r="G916" s="79" t="str">
        <f>IF(EA_Tabelle!$L916="","",(INDEX(BT[Ressort],MATCH(EA_Tabelle!$L916,BT[Bedarfsträger],0))))</f>
        <v/>
      </c>
      <c r="H916" s="80" t="str">
        <f>IF(EA_Tabelle!$L916="","",(INDEX(BT[BT_ID],MATCH(EA_Tabelle!$L916,BT[Bedarfsträger],0))))</f>
        <v/>
      </c>
      <c r="I916" s="82">
        <f t="shared" si="213"/>
        <v>0</v>
      </c>
      <c r="J916" s="82">
        <f t="shared" si="214"/>
        <v>0</v>
      </c>
      <c r="K916" s="83">
        <f t="shared" si="215"/>
        <v>0</v>
      </c>
      <c r="L916" s="44"/>
      <c r="M916" s="46"/>
      <c r="N916" s="208"/>
      <c r="O916" s="44"/>
      <c r="P916" s="43"/>
      <c r="Q916" s="206"/>
      <c r="R916" s="44"/>
      <c r="S916" s="90"/>
      <c r="T916" s="46"/>
      <c r="U916" s="210"/>
      <c r="V916" s="43"/>
      <c r="W916" s="186">
        <f>IFERROR(U916*INDEX(Preisstufen[Netto],MATCH(EA_Tabelle!T916,Preisstufen[Preisstufe],0)),0)</f>
        <v>0</v>
      </c>
      <c r="X916" s="186">
        <f t="shared" si="226"/>
        <v>0</v>
      </c>
      <c r="Y916" s="47"/>
      <c r="Z916" s="211"/>
      <c r="AA916" s="212"/>
      <c r="AB916" s="193">
        <f t="shared" si="216"/>
        <v>0</v>
      </c>
      <c r="AC916" s="211">
        <f t="shared" si="217"/>
        <v>0</v>
      </c>
      <c r="AD916" s="88">
        <v>0.19</v>
      </c>
      <c r="AE916" s="195">
        <f t="shared" si="220"/>
        <v>0</v>
      </c>
      <c r="AF916" s="211">
        <f t="shared" si="221"/>
        <v>0</v>
      </c>
      <c r="AG916" s="50"/>
      <c r="AH916" s="43"/>
      <c r="AI916" s="46"/>
      <c r="AJ916" s="43"/>
      <c r="AK916" s="43"/>
      <c r="AL916" s="46"/>
      <c r="AM916" s="47"/>
      <c r="AN916" s="76">
        <f t="shared" si="218"/>
        <v>0</v>
      </c>
      <c r="AO916" s="76">
        <f t="shared" si="222"/>
        <v>0</v>
      </c>
      <c r="AP916" s="214"/>
      <c r="AQ916" s="76">
        <f t="shared" si="219"/>
        <v>0</v>
      </c>
      <c r="AR916" s="91">
        <f t="shared" si="223"/>
        <v>0</v>
      </c>
      <c r="AS916" s="184">
        <f>IF(EA_Tabelle!$AI916="Ja",EA_Tabelle!$AM916,IF(EA_Tabelle!$Y916&lt;&gt;"",EA_Tabelle!$Y916,EA_Tabelle!$U916))</f>
        <v>0</v>
      </c>
      <c r="AT916" s="76">
        <f>IF(EA_Tabelle!$AI916="Ja",EA_Tabelle!$AN916,IF(EA_Tabelle!$AC916&lt;&gt;0,EA_Tabelle!$AC916,EA_Tabelle!$W916))</f>
        <v>0</v>
      </c>
      <c r="AU916" s="91">
        <f>IF(EA_Tabelle!$AI916="Ja",EA_Tabelle!$AO916,IF(EA_Tabelle!$AF916&lt;&gt;0,EA_Tabelle!$AF916,EA_Tabelle!$X916))</f>
        <v>0</v>
      </c>
    </row>
    <row r="917" spans="1:47" ht="25" customHeight="1" x14ac:dyDescent="0.3">
      <c r="A917" s="89" t="str">
        <f t="shared" si="224"/>
        <v>0_897</v>
      </c>
      <c r="B917" s="78">
        <f t="shared" ref="B917:B980" si="227">$S$8</f>
        <v>0</v>
      </c>
      <c r="C917" s="78">
        <f>IF(EA_Tabelle!$B592="","",COUNTIF($B$20:B916,EA_Tabelle!$B592)+1)</f>
        <v>897</v>
      </c>
      <c r="D917" s="77">
        <f t="shared" si="225"/>
        <v>0</v>
      </c>
      <c r="E917" s="77" t="e">
        <f>INDEX(Lieferanten[L_ID],MATCH(EA_Tabelle!$M917,Lieferanten[Lieferantenbezeichnung],0))</f>
        <v>#N/A</v>
      </c>
      <c r="F917" s="79">
        <f t="shared" ref="F917:F980" si="228">$N$6</f>
        <v>0</v>
      </c>
      <c r="G917" s="79" t="str">
        <f>IF(EA_Tabelle!$L917="","",(INDEX(BT[Ressort],MATCH(EA_Tabelle!$L917,BT[Bedarfsträger],0))))</f>
        <v/>
      </c>
      <c r="H917" s="80" t="str">
        <f>IF(EA_Tabelle!$L917="","",(INDEX(BT[BT_ID],MATCH(EA_Tabelle!$L917,BT[Bedarfsträger],0))))</f>
        <v/>
      </c>
      <c r="I917" s="82">
        <f t="shared" ref="I917:I980" si="229">$N$10</f>
        <v>0</v>
      </c>
      <c r="J917" s="82">
        <f t="shared" ref="J917:J980" si="230">$P$10</f>
        <v>0</v>
      </c>
      <c r="K917" s="83">
        <f t="shared" ref="K917:K980" si="231">$S$10</f>
        <v>0</v>
      </c>
      <c r="L917" s="44"/>
      <c r="M917" s="46"/>
      <c r="N917" s="208"/>
      <c r="O917" s="44"/>
      <c r="P917" s="43"/>
      <c r="Q917" s="206"/>
      <c r="R917" s="44"/>
      <c r="S917" s="90"/>
      <c r="T917" s="46"/>
      <c r="U917" s="210"/>
      <c r="V917" s="43"/>
      <c r="W917" s="186">
        <f>IFERROR(U917*INDEX(Preisstufen[Netto],MATCH(EA_Tabelle!T917,Preisstufen[Preisstufe],0)),0)</f>
        <v>0</v>
      </c>
      <c r="X917" s="186">
        <f t="shared" si="226"/>
        <v>0</v>
      </c>
      <c r="Y917" s="47"/>
      <c r="Z917" s="211"/>
      <c r="AA917" s="212"/>
      <c r="AB917" s="193">
        <f t="shared" ref="AB917:AB980" si="232">IFERROR(IF(Vertragstyp="Beratervertrag", W917/U917,Z917*(1-AA917)),0)</f>
        <v>0</v>
      </c>
      <c r="AC917" s="211">
        <f t="shared" ref="AC917:AC980" si="233">IF(Vertragstyp="Beratervertrag", W917,Y917*AB917)</f>
        <v>0</v>
      </c>
      <c r="AD917" s="88">
        <v>0.19</v>
      </c>
      <c r="AE917" s="195">
        <f t="shared" si="220"/>
        <v>0</v>
      </c>
      <c r="AF917" s="211">
        <f t="shared" si="221"/>
        <v>0</v>
      </c>
      <c r="AG917" s="50"/>
      <c r="AH917" s="43"/>
      <c r="AI917" s="46"/>
      <c r="AJ917" s="43"/>
      <c r="AK917" s="43"/>
      <c r="AL917" s="46"/>
      <c r="AM917" s="47"/>
      <c r="AN917" s="76">
        <f t="shared" ref="AN917:AN980" si="234">AM917*AB917</f>
        <v>0</v>
      </c>
      <c r="AO917" s="76">
        <f t="shared" si="222"/>
        <v>0</v>
      </c>
      <c r="AP917" s="214"/>
      <c r="AQ917" s="76">
        <f t="shared" ref="AQ917:AQ980" si="235">AN917*(1-AP917)</f>
        <v>0</v>
      </c>
      <c r="AR917" s="91">
        <f t="shared" si="223"/>
        <v>0</v>
      </c>
      <c r="AS917" s="184">
        <f>IF(EA_Tabelle!$AI917="Ja",EA_Tabelle!$AM917,IF(EA_Tabelle!$Y917&lt;&gt;"",EA_Tabelle!$Y917,EA_Tabelle!$U917))</f>
        <v>0</v>
      </c>
      <c r="AT917" s="76">
        <f>IF(EA_Tabelle!$AI917="Ja",EA_Tabelle!$AN917,IF(EA_Tabelle!$AC917&lt;&gt;0,EA_Tabelle!$AC917,EA_Tabelle!$W917))</f>
        <v>0</v>
      </c>
      <c r="AU917" s="91">
        <f>IF(EA_Tabelle!$AI917="Ja",EA_Tabelle!$AO917,IF(EA_Tabelle!$AF917&lt;&gt;0,EA_Tabelle!$AF917,EA_Tabelle!$X917))</f>
        <v>0</v>
      </c>
    </row>
    <row r="918" spans="1:47" ht="25" customHeight="1" x14ac:dyDescent="0.3">
      <c r="A918" s="89" t="str">
        <f t="shared" si="224"/>
        <v>0_898</v>
      </c>
      <c r="B918" s="78">
        <f t="shared" si="227"/>
        <v>0</v>
      </c>
      <c r="C918" s="78">
        <f>IF(EA_Tabelle!$B593="","",COUNTIF($B$20:B917,EA_Tabelle!$B593)+1)</f>
        <v>898</v>
      </c>
      <c r="D918" s="77">
        <f t="shared" si="225"/>
        <v>0</v>
      </c>
      <c r="E918" s="77" t="e">
        <f>INDEX(Lieferanten[L_ID],MATCH(EA_Tabelle!$M918,Lieferanten[Lieferantenbezeichnung],0))</f>
        <v>#N/A</v>
      </c>
      <c r="F918" s="79">
        <f t="shared" si="228"/>
        <v>0</v>
      </c>
      <c r="G918" s="79" t="str">
        <f>IF(EA_Tabelle!$L918="","",(INDEX(BT[Ressort],MATCH(EA_Tabelle!$L918,BT[Bedarfsträger],0))))</f>
        <v/>
      </c>
      <c r="H918" s="80" t="str">
        <f>IF(EA_Tabelle!$L918="","",(INDEX(BT[BT_ID],MATCH(EA_Tabelle!$L918,BT[Bedarfsträger],0))))</f>
        <v/>
      </c>
      <c r="I918" s="82">
        <f t="shared" si="229"/>
        <v>0</v>
      </c>
      <c r="J918" s="82">
        <f t="shared" si="230"/>
        <v>0</v>
      </c>
      <c r="K918" s="83">
        <f t="shared" si="231"/>
        <v>0</v>
      </c>
      <c r="L918" s="44"/>
      <c r="M918" s="46"/>
      <c r="N918" s="208"/>
      <c r="O918" s="44"/>
      <c r="P918" s="43"/>
      <c r="Q918" s="206"/>
      <c r="R918" s="44"/>
      <c r="S918" s="90"/>
      <c r="T918" s="46"/>
      <c r="U918" s="210"/>
      <c r="V918" s="43"/>
      <c r="W918" s="186">
        <f>IFERROR(U918*INDEX(Preisstufen[Netto],MATCH(EA_Tabelle!T918,Preisstufen[Preisstufe],0)),0)</f>
        <v>0</v>
      </c>
      <c r="X918" s="186">
        <f t="shared" si="226"/>
        <v>0</v>
      </c>
      <c r="Y918" s="47"/>
      <c r="Z918" s="211"/>
      <c r="AA918" s="212"/>
      <c r="AB918" s="193">
        <f t="shared" si="232"/>
        <v>0</v>
      </c>
      <c r="AC918" s="211">
        <f t="shared" si="233"/>
        <v>0</v>
      </c>
      <c r="AD918" s="88">
        <v>0.19</v>
      </c>
      <c r="AE918" s="195">
        <f t="shared" ref="AE918:AE981" si="236">AB918*(1+AD918)</f>
        <v>0</v>
      </c>
      <c r="AF918" s="211">
        <f t="shared" ref="AF918:AF981" si="237">AC918*(1+AD918)</f>
        <v>0</v>
      </c>
      <c r="AG918" s="50"/>
      <c r="AH918" s="43"/>
      <c r="AI918" s="46"/>
      <c r="AJ918" s="43"/>
      <c r="AK918" s="43"/>
      <c r="AL918" s="46"/>
      <c r="AM918" s="47"/>
      <c r="AN918" s="76">
        <f t="shared" si="234"/>
        <v>0</v>
      </c>
      <c r="AO918" s="76">
        <f t="shared" ref="AO918:AO981" si="238">AN918*(1+AD918)</f>
        <v>0</v>
      </c>
      <c r="AP918" s="214"/>
      <c r="AQ918" s="76">
        <f t="shared" si="235"/>
        <v>0</v>
      </c>
      <c r="AR918" s="91">
        <f t="shared" ref="AR918:AR981" si="239">AQ918*(1+AD918)</f>
        <v>0</v>
      </c>
      <c r="AS918" s="184">
        <f>IF(EA_Tabelle!$AI918="Ja",EA_Tabelle!$AM918,IF(EA_Tabelle!$Y918&lt;&gt;"",EA_Tabelle!$Y918,EA_Tabelle!$U918))</f>
        <v>0</v>
      </c>
      <c r="AT918" s="76">
        <f>IF(EA_Tabelle!$AI918="Ja",EA_Tabelle!$AN918,IF(EA_Tabelle!$AC918&lt;&gt;0,EA_Tabelle!$AC918,EA_Tabelle!$W918))</f>
        <v>0</v>
      </c>
      <c r="AU918" s="91">
        <f>IF(EA_Tabelle!$AI918="Ja",EA_Tabelle!$AO918,IF(EA_Tabelle!$AF918&lt;&gt;0,EA_Tabelle!$AF918,EA_Tabelle!$X918))</f>
        <v>0</v>
      </c>
    </row>
    <row r="919" spans="1:47" ht="25" customHeight="1" x14ac:dyDescent="0.3">
      <c r="A919" s="89" t="str">
        <f t="shared" si="224"/>
        <v>0_899</v>
      </c>
      <c r="B919" s="78">
        <f t="shared" si="227"/>
        <v>0</v>
      </c>
      <c r="C919" s="78">
        <f>IF(EA_Tabelle!$B594="","",COUNTIF($B$20:B918,EA_Tabelle!$B594)+1)</f>
        <v>899</v>
      </c>
      <c r="D919" s="77">
        <f t="shared" si="225"/>
        <v>0</v>
      </c>
      <c r="E919" s="77" t="e">
        <f>INDEX(Lieferanten[L_ID],MATCH(EA_Tabelle!$M919,Lieferanten[Lieferantenbezeichnung],0))</f>
        <v>#N/A</v>
      </c>
      <c r="F919" s="79">
        <f t="shared" si="228"/>
        <v>0</v>
      </c>
      <c r="G919" s="79" t="str">
        <f>IF(EA_Tabelle!$L919="","",(INDEX(BT[Ressort],MATCH(EA_Tabelle!$L919,BT[Bedarfsträger],0))))</f>
        <v/>
      </c>
      <c r="H919" s="80" t="str">
        <f>IF(EA_Tabelle!$L919="","",(INDEX(BT[BT_ID],MATCH(EA_Tabelle!$L919,BT[Bedarfsträger],0))))</f>
        <v/>
      </c>
      <c r="I919" s="82">
        <f t="shared" si="229"/>
        <v>0</v>
      </c>
      <c r="J919" s="82">
        <f t="shared" si="230"/>
        <v>0</v>
      </c>
      <c r="K919" s="83">
        <f t="shared" si="231"/>
        <v>0</v>
      </c>
      <c r="L919" s="44"/>
      <c r="M919" s="46"/>
      <c r="N919" s="208"/>
      <c r="O919" s="44"/>
      <c r="P919" s="43"/>
      <c r="Q919" s="206"/>
      <c r="R919" s="44"/>
      <c r="S919" s="90"/>
      <c r="T919" s="46"/>
      <c r="U919" s="210"/>
      <c r="V919" s="43"/>
      <c r="W919" s="186">
        <f>IFERROR(U919*INDEX(Preisstufen[Netto],MATCH(EA_Tabelle!T919,Preisstufen[Preisstufe],0)),0)</f>
        <v>0</v>
      </c>
      <c r="X919" s="186">
        <f t="shared" si="226"/>
        <v>0</v>
      </c>
      <c r="Y919" s="47"/>
      <c r="Z919" s="211"/>
      <c r="AA919" s="212"/>
      <c r="AB919" s="193">
        <f t="shared" si="232"/>
        <v>0</v>
      </c>
      <c r="AC919" s="211">
        <f t="shared" si="233"/>
        <v>0</v>
      </c>
      <c r="AD919" s="88">
        <v>0.19</v>
      </c>
      <c r="AE919" s="195">
        <f t="shared" si="236"/>
        <v>0</v>
      </c>
      <c r="AF919" s="211">
        <f t="shared" si="237"/>
        <v>0</v>
      </c>
      <c r="AG919" s="50"/>
      <c r="AH919" s="43"/>
      <c r="AI919" s="46"/>
      <c r="AJ919" s="43"/>
      <c r="AK919" s="43"/>
      <c r="AL919" s="46"/>
      <c r="AM919" s="47"/>
      <c r="AN919" s="76">
        <f t="shared" si="234"/>
        <v>0</v>
      </c>
      <c r="AO919" s="76">
        <f t="shared" si="238"/>
        <v>0</v>
      </c>
      <c r="AP919" s="214"/>
      <c r="AQ919" s="76">
        <f t="shared" si="235"/>
        <v>0</v>
      </c>
      <c r="AR919" s="91">
        <f t="shared" si="239"/>
        <v>0</v>
      </c>
      <c r="AS919" s="184">
        <f>IF(EA_Tabelle!$AI919="Ja",EA_Tabelle!$AM919,IF(EA_Tabelle!$Y919&lt;&gt;"",EA_Tabelle!$Y919,EA_Tabelle!$U919))</f>
        <v>0</v>
      </c>
      <c r="AT919" s="76">
        <f>IF(EA_Tabelle!$AI919="Ja",EA_Tabelle!$AN919,IF(EA_Tabelle!$AC919&lt;&gt;0,EA_Tabelle!$AC919,EA_Tabelle!$W919))</f>
        <v>0</v>
      </c>
      <c r="AU919" s="91">
        <f>IF(EA_Tabelle!$AI919="Ja",EA_Tabelle!$AO919,IF(EA_Tabelle!$AF919&lt;&gt;0,EA_Tabelle!$AF919,EA_Tabelle!$X919))</f>
        <v>0</v>
      </c>
    </row>
    <row r="920" spans="1:47" ht="25" customHeight="1" x14ac:dyDescent="0.3">
      <c r="A920" s="89" t="str">
        <f t="shared" si="224"/>
        <v>0_900</v>
      </c>
      <c r="B920" s="78">
        <f t="shared" si="227"/>
        <v>0</v>
      </c>
      <c r="C920" s="78">
        <f>IF(EA_Tabelle!$B595="","",COUNTIF($B$20:B919,EA_Tabelle!$B595)+1)</f>
        <v>900</v>
      </c>
      <c r="D920" s="77">
        <f t="shared" si="225"/>
        <v>0</v>
      </c>
      <c r="E920" s="77" t="e">
        <f>INDEX(Lieferanten[L_ID],MATCH(EA_Tabelle!$M920,Lieferanten[Lieferantenbezeichnung],0))</f>
        <v>#N/A</v>
      </c>
      <c r="F920" s="79">
        <f t="shared" si="228"/>
        <v>0</v>
      </c>
      <c r="G920" s="79" t="str">
        <f>IF(EA_Tabelle!$L920="","",(INDEX(BT[Ressort],MATCH(EA_Tabelle!$L920,BT[Bedarfsträger],0))))</f>
        <v/>
      </c>
      <c r="H920" s="80" t="str">
        <f>IF(EA_Tabelle!$L920="","",(INDEX(BT[BT_ID],MATCH(EA_Tabelle!$L920,BT[Bedarfsträger],0))))</f>
        <v/>
      </c>
      <c r="I920" s="82">
        <f t="shared" si="229"/>
        <v>0</v>
      </c>
      <c r="J920" s="82">
        <f t="shared" si="230"/>
        <v>0</v>
      </c>
      <c r="K920" s="83">
        <f t="shared" si="231"/>
        <v>0</v>
      </c>
      <c r="L920" s="44"/>
      <c r="M920" s="46"/>
      <c r="N920" s="208"/>
      <c r="O920" s="44"/>
      <c r="P920" s="43"/>
      <c r="Q920" s="206"/>
      <c r="R920" s="44"/>
      <c r="S920" s="90"/>
      <c r="T920" s="46"/>
      <c r="U920" s="210"/>
      <c r="V920" s="43"/>
      <c r="W920" s="186">
        <f>IFERROR(U920*INDEX(Preisstufen[Netto],MATCH(EA_Tabelle!T920,Preisstufen[Preisstufe],0)),0)</f>
        <v>0</v>
      </c>
      <c r="X920" s="186">
        <f t="shared" si="226"/>
        <v>0</v>
      </c>
      <c r="Y920" s="47"/>
      <c r="Z920" s="211"/>
      <c r="AA920" s="212"/>
      <c r="AB920" s="193">
        <f t="shared" si="232"/>
        <v>0</v>
      </c>
      <c r="AC920" s="211">
        <f t="shared" si="233"/>
        <v>0</v>
      </c>
      <c r="AD920" s="88">
        <v>0.19</v>
      </c>
      <c r="AE920" s="195">
        <f t="shared" si="236"/>
        <v>0</v>
      </c>
      <c r="AF920" s="211">
        <f t="shared" si="237"/>
        <v>0</v>
      </c>
      <c r="AG920" s="50"/>
      <c r="AH920" s="43"/>
      <c r="AI920" s="46"/>
      <c r="AJ920" s="43"/>
      <c r="AK920" s="43"/>
      <c r="AL920" s="46"/>
      <c r="AM920" s="47"/>
      <c r="AN920" s="76">
        <f t="shared" si="234"/>
        <v>0</v>
      </c>
      <c r="AO920" s="76">
        <f t="shared" si="238"/>
        <v>0</v>
      </c>
      <c r="AP920" s="214"/>
      <c r="AQ920" s="76">
        <f t="shared" si="235"/>
        <v>0</v>
      </c>
      <c r="AR920" s="91">
        <f t="shared" si="239"/>
        <v>0</v>
      </c>
      <c r="AS920" s="184">
        <f>IF(EA_Tabelle!$AI920="Ja",EA_Tabelle!$AM920,IF(EA_Tabelle!$Y920&lt;&gt;"",EA_Tabelle!$Y920,EA_Tabelle!$U920))</f>
        <v>0</v>
      </c>
      <c r="AT920" s="76">
        <f>IF(EA_Tabelle!$AI920="Ja",EA_Tabelle!$AN920,IF(EA_Tabelle!$AC920&lt;&gt;0,EA_Tabelle!$AC920,EA_Tabelle!$W920))</f>
        <v>0</v>
      </c>
      <c r="AU920" s="91">
        <f>IF(EA_Tabelle!$AI920="Ja",EA_Tabelle!$AO920,IF(EA_Tabelle!$AF920&lt;&gt;0,EA_Tabelle!$AF920,EA_Tabelle!$X920))</f>
        <v>0</v>
      </c>
    </row>
    <row r="921" spans="1:47" ht="25" customHeight="1" x14ac:dyDescent="0.3">
      <c r="A921" s="89" t="str">
        <f t="shared" si="224"/>
        <v>0_901</v>
      </c>
      <c r="B921" s="78">
        <f t="shared" si="227"/>
        <v>0</v>
      </c>
      <c r="C921" s="78">
        <f>IF(EA_Tabelle!$B596="","",COUNTIF($B$20:B920,EA_Tabelle!$B596)+1)</f>
        <v>901</v>
      </c>
      <c r="D921" s="77">
        <f t="shared" si="225"/>
        <v>0</v>
      </c>
      <c r="E921" s="77" t="e">
        <f>INDEX(Lieferanten[L_ID],MATCH(EA_Tabelle!$M921,Lieferanten[Lieferantenbezeichnung],0))</f>
        <v>#N/A</v>
      </c>
      <c r="F921" s="79">
        <f t="shared" si="228"/>
        <v>0</v>
      </c>
      <c r="G921" s="79" t="str">
        <f>IF(EA_Tabelle!$L921="","",(INDEX(BT[Ressort],MATCH(EA_Tabelle!$L921,BT[Bedarfsträger],0))))</f>
        <v/>
      </c>
      <c r="H921" s="80" t="str">
        <f>IF(EA_Tabelle!$L921="","",(INDEX(BT[BT_ID],MATCH(EA_Tabelle!$L921,BT[Bedarfsträger],0))))</f>
        <v/>
      </c>
      <c r="I921" s="82">
        <f t="shared" si="229"/>
        <v>0</v>
      </c>
      <c r="J921" s="82">
        <f t="shared" si="230"/>
        <v>0</v>
      </c>
      <c r="K921" s="83">
        <f t="shared" si="231"/>
        <v>0</v>
      </c>
      <c r="L921" s="44"/>
      <c r="M921" s="46"/>
      <c r="N921" s="208"/>
      <c r="O921" s="44"/>
      <c r="P921" s="43"/>
      <c r="Q921" s="206"/>
      <c r="R921" s="44"/>
      <c r="S921" s="90"/>
      <c r="T921" s="46"/>
      <c r="U921" s="210"/>
      <c r="V921" s="43"/>
      <c r="W921" s="186">
        <f>IFERROR(U921*INDEX(Preisstufen[Netto],MATCH(EA_Tabelle!T921,Preisstufen[Preisstufe],0)),0)</f>
        <v>0</v>
      </c>
      <c r="X921" s="186">
        <f t="shared" si="226"/>
        <v>0</v>
      </c>
      <c r="Y921" s="47"/>
      <c r="Z921" s="211"/>
      <c r="AA921" s="212"/>
      <c r="AB921" s="193">
        <f t="shared" si="232"/>
        <v>0</v>
      </c>
      <c r="AC921" s="211">
        <f t="shared" si="233"/>
        <v>0</v>
      </c>
      <c r="AD921" s="88">
        <v>0.19</v>
      </c>
      <c r="AE921" s="195">
        <f t="shared" si="236"/>
        <v>0</v>
      </c>
      <c r="AF921" s="211">
        <f t="shared" si="237"/>
        <v>0</v>
      </c>
      <c r="AG921" s="50"/>
      <c r="AH921" s="43"/>
      <c r="AI921" s="46"/>
      <c r="AJ921" s="43"/>
      <c r="AK921" s="43"/>
      <c r="AL921" s="46"/>
      <c r="AM921" s="47"/>
      <c r="AN921" s="76">
        <f t="shared" si="234"/>
        <v>0</v>
      </c>
      <c r="AO921" s="76">
        <f t="shared" si="238"/>
        <v>0</v>
      </c>
      <c r="AP921" s="214"/>
      <c r="AQ921" s="76">
        <f t="shared" si="235"/>
        <v>0</v>
      </c>
      <c r="AR921" s="91">
        <f t="shared" si="239"/>
        <v>0</v>
      </c>
      <c r="AS921" s="184">
        <f>IF(EA_Tabelle!$AI921="Ja",EA_Tabelle!$AM921,IF(EA_Tabelle!$Y921&lt;&gt;"",EA_Tabelle!$Y921,EA_Tabelle!$U921))</f>
        <v>0</v>
      </c>
      <c r="AT921" s="76">
        <f>IF(EA_Tabelle!$AI921="Ja",EA_Tabelle!$AN921,IF(EA_Tabelle!$AC921&lt;&gt;0,EA_Tabelle!$AC921,EA_Tabelle!$W921))</f>
        <v>0</v>
      </c>
      <c r="AU921" s="91">
        <f>IF(EA_Tabelle!$AI921="Ja",EA_Tabelle!$AO921,IF(EA_Tabelle!$AF921&lt;&gt;0,EA_Tabelle!$AF921,EA_Tabelle!$X921))</f>
        <v>0</v>
      </c>
    </row>
    <row r="922" spans="1:47" ht="25" customHeight="1" x14ac:dyDescent="0.3">
      <c r="A922" s="89" t="str">
        <f t="shared" si="224"/>
        <v>0_902</v>
      </c>
      <c r="B922" s="78">
        <f t="shared" si="227"/>
        <v>0</v>
      </c>
      <c r="C922" s="78">
        <f>IF(EA_Tabelle!$B597="","",COUNTIF($B$20:B921,EA_Tabelle!$B597)+1)</f>
        <v>902</v>
      </c>
      <c r="D922" s="77">
        <f t="shared" si="225"/>
        <v>0</v>
      </c>
      <c r="E922" s="77" t="e">
        <f>INDEX(Lieferanten[L_ID],MATCH(EA_Tabelle!$M922,Lieferanten[Lieferantenbezeichnung],0))</f>
        <v>#N/A</v>
      </c>
      <c r="F922" s="79">
        <f t="shared" si="228"/>
        <v>0</v>
      </c>
      <c r="G922" s="79" t="str">
        <f>IF(EA_Tabelle!$L922="","",(INDEX(BT[Ressort],MATCH(EA_Tabelle!$L922,BT[Bedarfsträger],0))))</f>
        <v/>
      </c>
      <c r="H922" s="80" t="str">
        <f>IF(EA_Tabelle!$L922="","",(INDEX(BT[BT_ID],MATCH(EA_Tabelle!$L922,BT[Bedarfsträger],0))))</f>
        <v/>
      </c>
      <c r="I922" s="82">
        <f t="shared" si="229"/>
        <v>0</v>
      </c>
      <c r="J922" s="82">
        <f t="shared" si="230"/>
        <v>0</v>
      </c>
      <c r="K922" s="83">
        <f t="shared" si="231"/>
        <v>0</v>
      </c>
      <c r="L922" s="44"/>
      <c r="M922" s="46"/>
      <c r="N922" s="208"/>
      <c r="O922" s="44"/>
      <c r="P922" s="43"/>
      <c r="Q922" s="206"/>
      <c r="R922" s="44"/>
      <c r="S922" s="90"/>
      <c r="T922" s="46"/>
      <c r="U922" s="210"/>
      <c r="V922" s="43"/>
      <c r="W922" s="186">
        <f>IFERROR(U922*INDEX(Preisstufen[Netto],MATCH(EA_Tabelle!T922,Preisstufen[Preisstufe],0)),0)</f>
        <v>0</v>
      </c>
      <c r="X922" s="186">
        <f t="shared" si="226"/>
        <v>0</v>
      </c>
      <c r="Y922" s="47"/>
      <c r="Z922" s="211"/>
      <c r="AA922" s="212"/>
      <c r="AB922" s="193">
        <f t="shared" si="232"/>
        <v>0</v>
      </c>
      <c r="AC922" s="211">
        <f t="shared" si="233"/>
        <v>0</v>
      </c>
      <c r="AD922" s="88">
        <v>0.19</v>
      </c>
      <c r="AE922" s="195">
        <f t="shared" si="236"/>
        <v>0</v>
      </c>
      <c r="AF922" s="211">
        <f t="shared" si="237"/>
        <v>0</v>
      </c>
      <c r="AG922" s="50"/>
      <c r="AH922" s="43"/>
      <c r="AI922" s="46"/>
      <c r="AJ922" s="43"/>
      <c r="AK922" s="43"/>
      <c r="AL922" s="46"/>
      <c r="AM922" s="47"/>
      <c r="AN922" s="76">
        <f t="shared" si="234"/>
        <v>0</v>
      </c>
      <c r="AO922" s="76">
        <f t="shared" si="238"/>
        <v>0</v>
      </c>
      <c r="AP922" s="214"/>
      <c r="AQ922" s="76">
        <f t="shared" si="235"/>
        <v>0</v>
      </c>
      <c r="AR922" s="91">
        <f t="shared" si="239"/>
        <v>0</v>
      </c>
      <c r="AS922" s="184">
        <f>IF(EA_Tabelle!$AI922="Ja",EA_Tabelle!$AM922,IF(EA_Tabelle!$Y922&lt;&gt;"",EA_Tabelle!$Y922,EA_Tabelle!$U922))</f>
        <v>0</v>
      </c>
      <c r="AT922" s="76">
        <f>IF(EA_Tabelle!$AI922="Ja",EA_Tabelle!$AN922,IF(EA_Tabelle!$AC922&lt;&gt;0,EA_Tabelle!$AC922,EA_Tabelle!$W922))</f>
        <v>0</v>
      </c>
      <c r="AU922" s="91">
        <f>IF(EA_Tabelle!$AI922="Ja",EA_Tabelle!$AO922,IF(EA_Tabelle!$AF922&lt;&gt;0,EA_Tabelle!$AF922,EA_Tabelle!$X922))</f>
        <v>0</v>
      </c>
    </row>
    <row r="923" spans="1:47" ht="25" customHeight="1" x14ac:dyDescent="0.3">
      <c r="A923" s="89" t="str">
        <f t="shared" si="224"/>
        <v>0_903</v>
      </c>
      <c r="B923" s="78">
        <f t="shared" si="227"/>
        <v>0</v>
      </c>
      <c r="C923" s="78">
        <f>IF(EA_Tabelle!$B598="","",COUNTIF($B$20:B922,EA_Tabelle!$B598)+1)</f>
        <v>903</v>
      </c>
      <c r="D923" s="77">
        <f t="shared" si="225"/>
        <v>0</v>
      </c>
      <c r="E923" s="77" t="e">
        <f>INDEX(Lieferanten[L_ID],MATCH(EA_Tabelle!$M923,Lieferanten[Lieferantenbezeichnung],0))</f>
        <v>#N/A</v>
      </c>
      <c r="F923" s="79">
        <f t="shared" si="228"/>
        <v>0</v>
      </c>
      <c r="G923" s="79" t="str">
        <f>IF(EA_Tabelle!$L923="","",(INDEX(BT[Ressort],MATCH(EA_Tabelle!$L923,BT[Bedarfsträger],0))))</f>
        <v/>
      </c>
      <c r="H923" s="80" t="str">
        <f>IF(EA_Tabelle!$L923="","",(INDEX(BT[BT_ID],MATCH(EA_Tabelle!$L923,BT[Bedarfsträger],0))))</f>
        <v/>
      </c>
      <c r="I923" s="82">
        <f t="shared" si="229"/>
        <v>0</v>
      </c>
      <c r="J923" s="82">
        <f t="shared" si="230"/>
        <v>0</v>
      </c>
      <c r="K923" s="83">
        <f t="shared" si="231"/>
        <v>0</v>
      </c>
      <c r="L923" s="44"/>
      <c r="M923" s="46"/>
      <c r="N923" s="208"/>
      <c r="O923" s="44"/>
      <c r="P923" s="43"/>
      <c r="Q923" s="206"/>
      <c r="R923" s="44"/>
      <c r="S923" s="90"/>
      <c r="T923" s="46"/>
      <c r="U923" s="210"/>
      <c r="V923" s="43"/>
      <c r="W923" s="186">
        <f>IFERROR(U923*INDEX(Preisstufen[Netto],MATCH(EA_Tabelle!T923,Preisstufen[Preisstufe],0)),0)</f>
        <v>0</v>
      </c>
      <c r="X923" s="186">
        <f t="shared" si="226"/>
        <v>0</v>
      </c>
      <c r="Y923" s="47"/>
      <c r="Z923" s="211"/>
      <c r="AA923" s="212"/>
      <c r="AB923" s="193">
        <f t="shared" si="232"/>
        <v>0</v>
      </c>
      <c r="AC923" s="211">
        <f t="shared" si="233"/>
        <v>0</v>
      </c>
      <c r="AD923" s="88">
        <v>0.19</v>
      </c>
      <c r="AE923" s="195">
        <f t="shared" si="236"/>
        <v>0</v>
      </c>
      <c r="AF923" s="211">
        <f t="shared" si="237"/>
        <v>0</v>
      </c>
      <c r="AG923" s="50"/>
      <c r="AH923" s="43"/>
      <c r="AI923" s="46"/>
      <c r="AJ923" s="43"/>
      <c r="AK923" s="43"/>
      <c r="AL923" s="46"/>
      <c r="AM923" s="47"/>
      <c r="AN923" s="76">
        <f t="shared" si="234"/>
        <v>0</v>
      </c>
      <c r="AO923" s="76">
        <f t="shared" si="238"/>
        <v>0</v>
      </c>
      <c r="AP923" s="214"/>
      <c r="AQ923" s="76">
        <f t="shared" si="235"/>
        <v>0</v>
      </c>
      <c r="AR923" s="91">
        <f t="shared" si="239"/>
        <v>0</v>
      </c>
      <c r="AS923" s="184">
        <f>IF(EA_Tabelle!$AI923="Ja",EA_Tabelle!$AM923,IF(EA_Tabelle!$Y923&lt;&gt;"",EA_Tabelle!$Y923,EA_Tabelle!$U923))</f>
        <v>0</v>
      </c>
      <c r="AT923" s="76">
        <f>IF(EA_Tabelle!$AI923="Ja",EA_Tabelle!$AN923,IF(EA_Tabelle!$AC923&lt;&gt;0,EA_Tabelle!$AC923,EA_Tabelle!$W923))</f>
        <v>0</v>
      </c>
      <c r="AU923" s="91">
        <f>IF(EA_Tabelle!$AI923="Ja",EA_Tabelle!$AO923,IF(EA_Tabelle!$AF923&lt;&gt;0,EA_Tabelle!$AF923,EA_Tabelle!$X923))</f>
        <v>0</v>
      </c>
    </row>
    <row r="924" spans="1:47" ht="25" customHeight="1" x14ac:dyDescent="0.3">
      <c r="A924" s="89" t="str">
        <f t="shared" si="224"/>
        <v>0_904</v>
      </c>
      <c r="B924" s="78">
        <f t="shared" si="227"/>
        <v>0</v>
      </c>
      <c r="C924" s="78">
        <f>IF(EA_Tabelle!$B599="","",COUNTIF($B$20:B923,EA_Tabelle!$B599)+1)</f>
        <v>904</v>
      </c>
      <c r="D924" s="77">
        <f t="shared" si="225"/>
        <v>0</v>
      </c>
      <c r="E924" s="77" t="e">
        <f>INDEX(Lieferanten[L_ID],MATCH(EA_Tabelle!$M924,Lieferanten[Lieferantenbezeichnung],0))</f>
        <v>#N/A</v>
      </c>
      <c r="F924" s="79">
        <f t="shared" si="228"/>
        <v>0</v>
      </c>
      <c r="G924" s="79" t="str">
        <f>IF(EA_Tabelle!$L924="","",(INDEX(BT[Ressort],MATCH(EA_Tabelle!$L924,BT[Bedarfsträger],0))))</f>
        <v/>
      </c>
      <c r="H924" s="80" t="str">
        <f>IF(EA_Tabelle!$L924="","",(INDEX(BT[BT_ID],MATCH(EA_Tabelle!$L924,BT[Bedarfsträger],0))))</f>
        <v/>
      </c>
      <c r="I924" s="82">
        <f t="shared" si="229"/>
        <v>0</v>
      </c>
      <c r="J924" s="82">
        <f t="shared" si="230"/>
        <v>0</v>
      </c>
      <c r="K924" s="83">
        <f t="shared" si="231"/>
        <v>0</v>
      </c>
      <c r="L924" s="44"/>
      <c r="M924" s="46"/>
      <c r="N924" s="208"/>
      <c r="O924" s="44"/>
      <c r="P924" s="43"/>
      <c r="Q924" s="206"/>
      <c r="R924" s="44"/>
      <c r="S924" s="90"/>
      <c r="T924" s="46"/>
      <c r="U924" s="210"/>
      <c r="V924" s="43"/>
      <c r="W924" s="186">
        <f>IFERROR(U924*INDEX(Preisstufen[Netto],MATCH(EA_Tabelle!T924,Preisstufen[Preisstufe],0)),0)</f>
        <v>0</v>
      </c>
      <c r="X924" s="186">
        <f t="shared" si="226"/>
        <v>0</v>
      </c>
      <c r="Y924" s="47"/>
      <c r="Z924" s="211"/>
      <c r="AA924" s="212"/>
      <c r="AB924" s="193">
        <f t="shared" si="232"/>
        <v>0</v>
      </c>
      <c r="AC924" s="211">
        <f t="shared" si="233"/>
        <v>0</v>
      </c>
      <c r="AD924" s="88">
        <v>0.19</v>
      </c>
      <c r="AE924" s="195">
        <f t="shared" si="236"/>
        <v>0</v>
      </c>
      <c r="AF924" s="211">
        <f t="shared" si="237"/>
        <v>0</v>
      </c>
      <c r="AG924" s="50"/>
      <c r="AH924" s="43"/>
      <c r="AI924" s="46"/>
      <c r="AJ924" s="43"/>
      <c r="AK924" s="43"/>
      <c r="AL924" s="46"/>
      <c r="AM924" s="47"/>
      <c r="AN924" s="76">
        <f t="shared" si="234"/>
        <v>0</v>
      </c>
      <c r="AO924" s="76">
        <f t="shared" si="238"/>
        <v>0</v>
      </c>
      <c r="AP924" s="214"/>
      <c r="AQ924" s="76">
        <f t="shared" si="235"/>
        <v>0</v>
      </c>
      <c r="AR924" s="91">
        <f t="shared" si="239"/>
        <v>0</v>
      </c>
      <c r="AS924" s="184">
        <f>IF(EA_Tabelle!$AI924="Ja",EA_Tabelle!$AM924,IF(EA_Tabelle!$Y924&lt;&gt;"",EA_Tabelle!$Y924,EA_Tabelle!$U924))</f>
        <v>0</v>
      </c>
      <c r="AT924" s="76">
        <f>IF(EA_Tabelle!$AI924="Ja",EA_Tabelle!$AN924,IF(EA_Tabelle!$AC924&lt;&gt;0,EA_Tabelle!$AC924,EA_Tabelle!$W924))</f>
        <v>0</v>
      </c>
      <c r="AU924" s="91">
        <f>IF(EA_Tabelle!$AI924="Ja",EA_Tabelle!$AO924,IF(EA_Tabelle!$AF924&lt;&gt;0,EA_Tabelle!$AF924,EA_Tabelle!$X924))</f>
        <v>0</v>
      </c>
    </row>
    <row r="925" spans="1:47" ht="25" customHeight="1" x14ac:dyDescent="0.3">
      <c r="A925" s="89" t="str">
        <f t="shared" si="224"/>
        <v>0_905</v>
      </c>
      <c r="B925" s="78">
        <f t="shared" si="227"/>
        <v>0</v>
      </c>
      <c r="C925" s="78">
        <f>IF(EA_Tabelle!$B600="","",COUNTIF($B$20:B924,EA_Tabelle!$B600)+1)</f>
        <v>905</v>
      </c>
      <c r="D925" s="77">
        <f t="shared" si="225"/>
        <v>0</v>
      </c>
      <c r="E925" s="77" t="e">
        <f>INDEX(Lieferanten[L_ID],MATCH(EA_Tabelle!$M925,Lieferanten[Lieferantenbezeichnung],0))</f>
        <v>#N/A</v>
      </c>
      <c r="F925" s="79">
        <f t="shared" si="228"/>
        <v>0</v>
      </c>
      <c r="G925" s="79" t="str">
        <f>IF(EA_Tabelle!$L925="","",(INDEX(BT[Ressort],MATCH(EA_Tabelle!$L925,BT[Bedarfsträger],0))))</f>
        <v/>
      </c>
      <c r="H925" s="80" t="str">
        <f>IF(EA_Tabelle!$L925="","",(INDEX(BT[BT_ID],MATCH(EA_Tabelle!$L925,BT[Bedarfsträger],0))))</f>
        <v/>
      </c>
      <c r="I925" s="82">
        <f t="shared" si="229"/>
        <v>0</v>
      </c>
      <c r="J925" s="82">
        <f t="shared" si="230"/>
        <v>0</v>
      </c>
      <c r="K925" s="83">
        <f t="shared" si="231"/>
        <v>0</v>
      </c>
      <c r="L925" s="44"/>
      <c r="M925" s="46"/>
      <c r="N925" s="208"/>
      <c r="O925" s="44"/>
      <c r="P925" s="43"/>
      <c r="Q925" s="206"/>
      <c r="R925" s="44"/>
      <c r="S925" s="90"/>
      <c r="T925" s="46"/>
      <c r="U925" s="210"/>
      <c r="V925" s="43"/>
      <c r="W925" s="186">
        <f>IFERROR(U925*INDEX(Preisstufen[Netto],MATCH(EA_Tabelle!T925,Preisstufen[Preisstufe],0)),0)</f>
        <v>0</v>
      </c>
      <c r="X925" s="186">
        <f t="shared" si="226"/>
        <v>0</v>
      </c>
      <c r="Y925" s="47"/>
      <c r="Z925" s="211"/>
      <c r="AA925" s="212"/>
      <c r="AB925" s="193">
        <f t="shared" si="232"/>
        <v>0</v>
      </c>
      <c r="AC925" s="211">
        <f t="shared" si="233"/>
        <v>0</v>
      </c>
      <c r="AD925" s="88">
        <v>0.19</v>
      </c>
      <c r="AE925" s="195">
        <f t="shared" si="236"/>
        <v>0</v>
      </c>
      <c r="AF925" s="211">
        <f t="shared" si="237"/>
        <v>0</v>
      </c>
      <c r="AG925" s="50"/>
      <c r="AH925" s="43"/>
      <c r="AI925" s="46"/>
      <c r="AJ925" s="43"/>
      <c r="AK925" s="43"/>
      <c r="AL925" s="46"/>
      <c r="AM925" s="47"/>
      <c r="AN925" s="76">
        <f t="shared" si="234"/>
        <v>0</v>
      </c>
      <c r="AO925" s="76">
        <f t="shared" si="238"/>
        <v>0</v>
      </c>
      <c r="AP925" s="214"/>
      <c r="AQ925" s="76">
        <f t="shared" si="235"/>
        <v>0</v>
      </c>
      <c r="AR925" s="91">
        <f t="shared" si="239"/>
        <v>0</v>
      </c>
      <c r="AS925" s="184">
        <f>IF(EA_Tabelle!$AI925="Ja",EA_Tabelle!$AM925,IF(EA_Tabelle!$Y925&lt;&gt;"",EA_Tabelle!$Y925,EA_Tabelle!$U925))</f>
        <v>0</v>
      </c>
      <c r="AT925" s="76">
        <f>IF(EA_Tabelle!$AI925="Ja",EA_Tabelle!$AN925,IF(EA_Tabelle!$AC925&lt;&gt;0,EA_Tabelle!$AC925,EA_Tabelle!$W925))</f>
        <v>0</v>
      </c>
      <c r="AU925" s="91">
        <f>IF(EA_Tabelle!$AI925="Ja",EA_Tabelle!$AO925,IF(EA_Tabelle!$AF925&lt;&gt;0,EA_Tabelle!$AF925,EA_Tabelle!$X925))</f>
        <v>0</v>
      </c>
    </row>
    <row r="926" spans="1:47" ht="25" customHeight="1" x14ac:dyDescent="0.3">
      <c r="A926" s="89" t="str">
        <f t="shared" si="224"/>
        <v>0_906</v>
      </c>
      <c r="B926" s="78">
        <f t="shared" si="227"/>
        <v>0</v>
      </c>
      <c r="C926" s="78">
        <f>IF(EA_Tabelle!$B601="","",COUNTIF($B$20:B925,EA_Tabelle!$B601)+1)</f>
        <v>906</v>
      </c>
      <c r="D926" s="77">
        <f t="shared" si="225"/>
        <v>0</v>
      </c>
      <c r="E926" s="77" t="e">
        <f>INDEX(Lieferanten[L_ID],MATCH(EA_Tabelle!$M926,Lieferanten[Lieferantenbezeichnung],0))</f>
        <v>#N/A</v>
      </c>
      <c r="F926" s="79">
        <f t="shared" si="228"/>
        <v>0</v>
      </c>
      <c r="G926" s="79" t="str">
        <f>IF(EA_Tabelle!$L926="","",(INDEX(BT[Ressort],MATCH(EA_Tabelle!$L926,BT[Bedarfsträger],0))))</f>
        <v/>
      </c>
      <c r="H926" s="80" t="str">
        <f>IF(EA_Tabelle!$L926="","",(INDEX(BT[BT_ID],MATCH(EA_Tabelle!$L926,BT[Bedarfsträger],0))))</f>
        <v/>
      </c>
      <c r="I926" s="82">
        <f t="shared" si="229"/>
        <v>0</v>
      </c>
      <c r="J926" s="82">
        <f t="shared" si="230"/>
        <v>0</v>
      </c>
      <c r="K926" s="83">
        <f t="shared" si="231"/>
        <v>0</v>
      </c>
      <c r="L926" s="44"/>
      <c r="M926" s="46"/>
      <c r="N926" s="208"/>
      <c r="O926" s="44"/>
      <c r="P926" s="43"/>
      <c r="Q926" s="206"/>
      <c r="R926" s="44"/>
      <c r="S926" s="90"/>
      <c r="T926" s="46"/>
      <c r="U926" s="210"/>
      <c r="V926" s="43"/>
      <c r="W926" s="186">
        <f>IFERROR(U926*INDEX(Preisstufen[Netto],MATCH(EA_Tabelle!T926,Preisstufen[Preisstufe],0)),0)</f>
        <v>0</v>
      </c>
      <c r="X926" s="186">
        <f t="shared" si="226"/>
        <v>0</v>
      </c>
      <c r="Y926" s="47"/>
      <c r="Z926" s="211"/>
      <c r="AA926" s="212"/>
      <c r="AB926" s="193">
        <f t="shared" si="232"/>
        <v>0</v>
      </c>
      <c r="AC926" s="211">
        <f t="shared" si="233"/>
        <v>0</v>
      </c>
      <c r="AD926" s="88">
        <v>0.19</v>
      </c>
      <c r="AE926" s="195">
        <f t="shared" si="236"/>
        <v>0</v>
      </c>
      <c r="AF926" s="211">
        <f t="shared" si="237"/>
        <v>0</v>
      </c>
      <c r="AG926" s="50"/>
      <c r="AH926" s="43"/>
      <c r="AI926" s="46"/>
      <c r="AJ926" s="43"/>
      <c r="AK926" s="43"/>
      <c r="AL926" s="46"/>
      <c r="AM926" s="47"/>
      <c r="AN926" s="76">
        <f t="shared" si="234"/>
        <v>0</v>
      </c>
      <c r="AO926" s="76">
        <f t="shared" si="238"/>
        <v>0</v>
      </c>
      <c r="AP926" s="214"/>
      <c r="AQ926" s="76">
        <f t="shared" si="235"/>
        <v>0</v>
      </c>
      <c r="AR926" s="91">
        <f t="shared" si="239"/>
        <v>0</v>
      </c>
      <c r="AS926" s="184">
        <f>IF(EA_Tabelle!$AI926="Ja",EA_Tabelle!$AM926,IF(EA_Tabelle!$Y926&lt;&gt;"",EA_Tabelle!$Y926,EA_Tabelle!$U926))</f>
        <v>0</v>
      </c>
      <c r="AT926" s="76">
        <f>IF(EA_Tabelle!$AI926="Ja",EA_Tabelle!$AN926,IF(EA_Tabelle!$AC926&lt;&gt;0,EA_Tabelle!$AC926,EA_Tabelle!$W926))</f>
        <v>0</v>
      </c>
      <c r="AU926" s="91">
        <f>IF(EA_Tabelle!$AI926="Ja",EA_Tabelle!$AO926,IF(EA_Tabelle!$AF926&lt;&gt;0,EA_Tabelle!$AF926,EA_Tabelle!$X926))</f>
        <v>0</v>
      </c>
    </row>
    <row r="927" spans="1:47" ht="25" customHeight="1" x14ac:dyDescent="0.3">
      <c r="A927" s="89" t="str">
        <f t="shared" si="224"/>
        <v>0_907</v>
      </c>
      <c r="B927" s="78">
        <f t="shared" si="227"/>
        <v>0</v>
      </c>
      <c r="C927" s="78">
        <f>IF(EA_Tabelle!$B602="","",COUNTIF($B$20:B926,EA_Tabelle!$B602)+1)</f>
        <v>907</v>
      </c>
      <c r="D927" s="77">
        <f t="shared" si="225"/>
        <v>0</v>
      </c>
      <c r="E927" s="77" t="e">
        <f>INDEX(Lieferanten[L_ID],MATCH(EA_Tabelle!$M927,Lieferanten[Lieferantenbezeichnung],0))</f>
        <v>#N/A</v>
      </c>
      <c r="F927" s="79">
        <f t="shared" si="228"/>
        <v>0</v>
      </c>
      <c r="G927" s="79" t="str">
        <f>IF(EA_Tabelle!$L927="","",(INDEX(BT[Ressort],MATCH(EA_Tabelle!$L927,BT[Bedarfsträger],0))))</f>
        <v/>
      </c>
      <c r="H927" s="80" t="str">
        <f>IF(EA_Tabelle!$L927="","",(INDEX(BT[BT_ID],MATCH(EA_Tabelle!$L927,BT[Bedarfsträger],0))))</f>
        <v/>
      </c>
      <c r="I927" s="82">
        <f t="shared" si="229"/>
        <v>0</v>
      </c>
      <c r="J927" s="82">
        <f t="shared" si="230"/>
        <v>0</v>
      </c>
      <c r="K927" s="83">
        <f t="shared" si="231"/>
        <v>0</v>
      </c>
      <c r="L927" s="44"/>
      <c r="M927" s="46"/>
      <c r="N927" s="208"/>
      <c r="O927" s="44"/>
      <c r="P927" s="43"/>
      <c r="Q927" s="206"/>
      <c r="R927" s="44"/>
      <c r="S927" s="90"/>
      <c r="T927" s="46"/>
      <c r="U927" s="210"/>
      <c r="V927" s="43"/>
      <c r="W927" s="186">
        <f>IFERROR(U927*INDEX(Preisstufen[Netto],MATCH(EA_Tabelle!T927,Preisstufen[Preisstufe],0)),0)</f>
        <v>0</v>
      </c>
      <c r="X927" s="186">
        <f t="shared" si="226"/>
        <v>0</v>
      </c>
      <c r="Y927" s="47"/>
      <c r="Z927" s="211"/>
      <c r="AA927" s="212"/>
      <c r="AB927" s="193">
        <f t="shared" si="232"/>
        <v>0</v>
      </c>
      <c r="AC927" s="211">
        <f t="shared" si="233"/>
        <v>0</v>
      </c>
      <c r="AD927" s="88">
        <v>0.19</v>
      </c>
      <c r="AE927" s="195">
        <f t="shared" si="236"/>
        <v>0</v>
      </c>
      <c r="AF927" s="211">
        <f t="shared" si="237"/>
        <v>0</v>
      </c>
      <c r="AG927" s="50"/>
      <c r="AH927" s="43"/>
      <c r="AI927" s="46"/>
      <c r="AJ927" s="43"/>
      <c r="AK927" s="43"/>
      <c r="AL927" s="46"/>
      <c r="AM927" s="47"/>
      <c r="AN927" s="76">
        <f t="shared" si="234"/>
        <v>0</v>
      </c>
      <c r="AO927" s="76">
        <f t="shared" si="238"/>
        <v>0</v>
      </c>
      <c r="AP927" s="214"/>
      <c r="AQ927" s="76">
        <f t="shared" si="235"/>
        <v>0</v>
      </c>
      <c r="AR927" s="91">
        <f t="shared" si="239"/>
        <v>0</v>
      </c>
      <c r="AS927" s="184">
        <f>IF(EA_Tabelle!$AI927="Ja",EA_Tabelle!$AM927,IF(EA_Tabelle!$Y927&lt;&gt;"",EA_Tabelle!$Y927,EA_Tabelle!$U927))</f>
        <v>0</v>
      </c>
      <c r="AT927" s="76">
        <f>IF(EA_Tabelle!$AI927="Ja",EA_Tabelle!$AN927,IF(EA_Tabelle!$AC927&lt;&gt;0,EA_Tabelle!$AC927,EA_Tabelle!$W927))</f>
        <v>0</v>
      </c>
      <c r="AU927" s="91">
        <f>IF(EA_Tabelle!$AI927="Ja",EA_Tabelle!$AO927,IF(EA_Tabelle!$AF927&lt;&gt;0,EA_Tabelle!$AF927,EA_Tabelle!$X927))</f>
        <v>0</v>
      </c>
    </row>
    <row r="928" spans="1:47" ht="25" customHeight="1" x14ac:dyDescent="0.3">
      <c r="A928" s="89" t="str">
        <f t="shared" si="224"/>
        <v>0_908</v>
      </c>
      <c r="B928" s="78">
        <f t="shared" si="227"/>
        <v>0</v>
      </c>
      <c r="C928" s="78">
        <f>IF(EA_Tabelle!$B603="","",COUNTIF($B$20:B927,EA_Tabelle!$B603)+1)</f>
        <v>908</v>
      </c>
      <c r="D928" s="77">
        <f t="shared" si="225"/>
        <v>0</v>
      </c>
      <c r="E928" s="77" t="e">
        <f>INDEX(Lieferanten[L_ID],MATCH(EA_Tabelle!$M928,Lieferanten[Lieferantenbezeichnung],0))</f>
        <v>#N/A</v>
      </c>
      <c r="F928" s="79">
        <f t="shared" si="228"/>
        <v>0</v>
      </c>
      <c r="G928" s="79" t="str">
        <f>IF(EA_Tabelle!$L928="","",(INDEX(BT[Ressort],MATCH(EA_Tabelle!$L928,BT[Bedarfsträger],0))))</f>
        <v/>
      </c>
      <c r="H928" s="80" t="str">
        <f>IF(EA_Tabelle!$L928="","",(INDEX(BT[BT_ID],MATCH(EA_Tabelle!$L928,BT[Bedarfsträger],0))))</f>
        <v/>
      </c>
      <c r="I928" s="82">
        <f t="shared" si="229"/>
        <v>0</v>
      </c>
      <c r="J928" s="82">
        <f t="shared" si="230"/>
        <v>0</v>
      </c>
      <c r="K928" s="83">
        <f t="shared" si="231"/>
        <v>0</v>
      </c>
      <c r="L928" s="44"/>
      <c r="M928" s="46"/>
      <c r="N928" s="208"/>
      <c r="O928" s="44"/>
      <c r="P928" s="43"/>
      <c r="Q928" s="206"/>
      <c r="R928" s="44"/>
      <c r="S928" s="90"/>
      <c r="T928" s="46"/>
      <c r="U928" s="210"/>
      <c r="V928" s="43"/>
      <c r="W928" s="186">
        <f>IFERROR(U928*INDEX(Preisstufen[Netto],MATCH(EA_Tabelle!T928,Preisstufen[Preisstufe],0)),0)</f>
        <v>0</v>
      </c>
      <c r="X928" s="186">
        <f t="shared" si="226"/>
        <v>0</v>
      </c>
      <c r="Y928" s="47"/>
      <c r="Z928" s="211"/>
      <c r="AA928" s="212"/>
      <c r="AB928" s="193">
        <f t="shared" si="232"/>
        <v>0</v>
      </c>
      <c r="AC928" s="211">
        <f t="shared" si="233"/>
        <v>0</v>
      </c>
      <c r="AD928" s="88">
        <v>0.19</v>
      </c>
      <c r="AE928" s="195">
        <f t="shared" si="236"/>
        <v>0</v>
      </c>
      <c r="AF928" s="211">
        <f t="shared" si="237"/>
        <v>0</v>
      </c>
      <c r="AG928" s="50"/>
      <c r="AH928" s="43"/>
      <c r="AI928" s="46"/>
      <c r="AJ928" s="43"/>
      <c r="AK928" s="43"/>
      <c r="AL928" s="46"/>
      <c r="AM928" s="47"/>
      <c r="AN928" s="76">
        <f t="shared" si="234"/>
        <v>0</v>
      </c>
      <c r="AO928" s="76">
        <f t="shared" si="238"/>
        <v>0</v>
      </c>
      <c r="AP928" s="214"/>
      <c r="AQ928" s="76">
        <f t="shared" si="235"/>
        <v>0</v>
      </c>
      <c r="AR928" s="91">
        <f t="shared" si="239"/>
        <v>0</v>
      </c>
      <c r="AS928" s="184">
        <f>IF(EA_Tabelle!$AI928="Ja",EA_Tabelle!$AM928,IF(EA_Tabelle!$Y928&lt;&gt;"",EA_Tabelle!$Y928,EA_Tabelle!$U928))</f>
        <v>0</v>
      </c>
      <c r="AT928" s="76">
        <f>IF(EA_Tabelle!$AI928="Ja",EA_Tabelle!$AN928,IF(EA_Tabelle!$AC928&lt;&gt;0,EA_Tabelle!$AC928,EA_Tabelle!$W928))</f>
        <v>0</v>
      </c>
      <c r="AU928" s="91">
        <f>IF(EA_Tabelle!$AI928="Ja",EA_Tabelle!$AO928,IF(EA_Tabelle!$AF928&lt;&gt;0,EA_Tabelle!$AF928,EA_Tabelle!$X928))</f>
        <v>0</v>
      </c>
    </row>
    <row r="929" spans="1:47" ht="25" customHeight="1" x14ac:dyDescent="0.3">
      <c r="A929" s="89" t="str">
        <f t="shared" si="224"/>
        <v>0_909</v>
      </c>
      <c r="B929" s="78">
        <f t="shared" si="227"/>
        <v>0</v>
      </c>
      <c r="C929" s="78">
        <f>IF(EA_Tabelle!$B604="","",COUNTIF($B$20:B928,EA_Tabelle!$B604)+1)</f>
        <v>909</v>
      </c>
      <c r="D929" s="77">
        <f t="shared" si="225"/>
        <v>0</v>
      </c>
      <c r="E929" s="77" t="e">
        <f>INDEX(Lieferanten[L_ID],MATCH(EA_Tabelle!$M929,Lieferanten[Lieferantenbezeichnung],0))</f>
        <v>#N/A</v>
      </c>
      <c r="F929" s="79">
        <f t="shared" si="228"/>
        <v>0</v>
      </c>
      <c r="G929" s="79" t="str">
        <f>IF(EA_Tabelle!$L929="","",(INDEX(BT[Ressort],MATCH(EA_Tabelle!$L929,BT[Bedarfsträger],0))))</f>
        <v/>
      </c>
      <c r="H929" s="80" t="str">
        <f>IF(EA_Tabelle!$L929="","",(INDEX(BT[BT_ID],MATCH(EA_Tabelle!$L929,BT[Bedarfsträger],0))))</f>
        <v/>
      </c>
      <c r="I929" s="82">
        <f t="shared" si="229"/>
        <v>0</v>
      </c>
      <c r="J929" s="82">
        <f t="shared" si="230"/>
        <v>0</v>
      </c>
      <c r="K929" s="83">
        <f t="shared" si="231"/>
        <v>0</v>
      </c>
      <c r="L929" s="44"/>
      <c r="M929" s="46"/>
      <c r="N929" s="208"/>
      <c r="O929" s="44"/>
      <c r="P929" s="43"/>
      <c r="Q929" s="206"/>
      <c r="R929" s="44"/>
      <c r="S929" s="90"/>
      <c r="T929" s="46"/>
      <c r="U929" s="210"/>
      <c r="V929" s="43"/>
      <c r="W929" s="186">
        <f>IFERROR(U929*INDEX(Preisstufen[Netto],MATCH(EA_Tabelle!T929,Preisstufen[Preisstufe],0)),0)</f>
        <v>0</v>
      </c>
      <c r="X929" s="186">
        <f t="shared" si="226"/>
        <v>0</v>
      </c>
      <c r="Y929" s="47"/>
      <c r="Z929" s="211"/>
      <c r="AA929" s="212"/>
      <c r="AB929" s="193">
        <f t="shared" si="232"/>
        <v>0</v>
      </c>
      <c r="AC929" s="211">
        <f t="shared" si="233"/>
        <v>0</v>
      </c>
      <c r="AD929" s="88">
        <v>0.19</v>
      </c>
      <c r="AE929" s="195">
        <f t="shared" si="236"/>
        <v>0</v>
      </c>
      <c r="AF929" s="211">
        <f t="shared" si="237"/>
        <v>0</v>
      </c>
      <c r="AG929" s="50"/>
      <c r="AH929" s="43"/>
      <c r="AI929" s="46"/>
      <c r="AJ929" s="43"/>
      <c r="AK929" s="43"/>
      <c r="AL929" s="46"/>
      <c r="AM929" s="47"/>
      <c r="AN929" s="76">
        <f t="shared" si="234"/>
        <v>0</v>
      </c>
      <c r="AO929" s="76">
        <f t="shared" si="238"/>
        <v>0</v>
      </c>
      <c r="AP929" s="214"/>
      <c r="AQ929" s="76">
        <f t="shared" si="235"/>
        <v>0</v>
      </c>
      <c r="AR929" s="91">
        <f t="shared" si="239"/>
        <v>0</v>
      </c>
      <c r="AS929" s="184">
        <f>IF(EA_Tabelle!$AI929="Ja",EA_Tabelle!$AM929,IF(EA_Tabelle!$Y929&lt;&gt;"",EA_Tabelle!$Y929,EA_Tabelle!$U929))</f>
        <v>0</v>
      </c>
      <c r="AT929" s="76">
        <f>IF(EA_Tabelle!$AI929="Ja",EA_Tabelle!$AN929,IF(EA_Tabelle!$AC929&lt;&gt;0,EA_Tabelle!$AC929,EA_Tabelle!$W929))</f>
        <v>0</v>
      </c>
      <c r="AU929" s="91">
        <f>IF(EA_Tabelle!$AI929="Ja",EA_Tabelle!$AO929,IF(EA_Tabelle!$AF929&lt;&gt;0,EA_Tabelle!$AF929,EA_Tabelle!$X929))</f>
        <v>0</v>
      </c>
    </row>
    <row r="930" spans="1:47" ht="25" customHeight="1" x14ac:dyDescent="0.3">
      <c r="A930" s="89" t="str">
        <f t="shared" si="224"/>
        <v>0_910</v>
      </c>
      <c r="B930" s="78">
        <f t="shared" si="227"/>
        <v>0</v>
      </c>
      <c r="C930" s="78">
        <f>IF(EA_Tabelle!$B605="","",COUNTIF($B$20:B929,EA_Tabelle!$B605)+1)</f>
        <v>910</v>
      </c>
      <c r="D930" s="77">
        <f t="shared" si="225"/>
        <v>0</v>
      </c>
      <c r="E930" s="77" t="e">
        <f>INDEX(Lieferanten[L_ID],MATCH(EA_Tabelle!$M930,Lieferanten[Lieferantenbezeichnung],0))</f>
        <v>#N/A</v>
      </c>
      <c r="F930" s="79">
        <f t="shared" si="228"/>
        <v>0</v>
      </c>
      <c r="G930" s="79" t="str">
        <f>IF(EA_Tabelle!$L930="","",(INDEX(BT[Ressort],MATCH(EA_Tabelle!$L930,BT[Bedarfsträger],0))))</f>
        <v/>
      </c>
      <c r="H930" s="80" t="str">
        <f>IF(EA_Tabelle!$L930="","",(INDEX(BT[BT_ID],MATCH(EA_Tabelle!$L930,BT[Bedarfsträger],0))))</f>
        <v/>
      </c>
      <c r="I930" s="82">
        <f t="shared" si="229"/>
        <v>0</v>
      </c>
      <c r="J930" s="82">
        <f t="shared" si="230"/>
        <v>0</v>
      </c>
      <c r="K930" s="83">
        <f t="shared" si="231"/>
        <v>0</v>
      </c>
      <c r="L930" s="44"/>
      <c r="M930" s="46"/>
      <c r="N930" s="208"/>
      <c r="O930" s="44"/>
      <c r="P930" s="43"/>
      <c r="Q930" s="206"/>
      <c r="R930" s="44"/>
      <c r="S930" s="90"/>
      <c r="T930" s="46"/>
      <c r="U930" s="210"/>
      <c r="V930" s="43"/>
      <c r="W930" s="186">
        <f>IFERROR(U930*INDEX(Preisstufen[Netto],MATCH(EA_Tabelle!T930,Preisstufen[Preisstufe],0)),0)</f>
        <v>0</v>
      </c>
      <c r="X930" s="186">
        <f t="shared" si="226"/>
        <v>0</v>
      </c>
      <c r="Y930" s="47"/>
      <c r="Z930" s="211"/>
      <c r="AA930" s="212"/>
      <c r="AB930" s="193">
        <f t="shared" si="232"/>
        <v>0</v>
      </c>
      <c r="AC930" s="211">
        <f t="shared" si="233"/>
        <v>0</v>
      </c>
      <c r="AD930" s="88">
        <v>0.19</v>
      </c>
      <c r="AE930" s="195">
        <f t="shared" si="236"/>
        <v>0</v>
      </c>
      <c r="AF930" s="211">
        <f t="shared" si="237"/>
        <v>0</v>
      </c>
      <c r="AG930" s="50"/>
      <c r="AH930" s="43"/>
      <c r="AI930" s="46"/>
      <c r="AJ930" s="43"/>
      <c r="AK930" s="43"/>
      <c r="AL930" s="46"/>
      <c r="AM930" s="47"/>
      <c r="AN930" s="76">
        <f t="shared" si="234"/>
        <v>0</v>
      </c>
      <c r="AO930" s="76">
        <f t="shared" si="238"/>
        <v>0</v>
      </c>
      <c r="AP930" s="214"/>
      <c r="AQ930" s="76">
        <f t="shared" si="235"/>
        <v>0</v>
      </c>
      <c r="AR930" s="91">
        <f t="shared" si="239"/>
        <v>0</v>
      </c>
      <c r="AS930" s="184">
        <f>IF(EA_Tabelle!$AI930="Ja",EA_Tabelle!$AM930,IF(EA_Tabelle!$Y930&lt;&gt;"",EA_Tabelle!$Y930,EA_Tabelle!$U930))</f>
        <v>0</v>
      </c>
      <c r="AT930" s="76">
        <f>IF(EA_Tabelle!$AI930="Ja",EA_Tabelle!$AN930,IF(EA_Tabelle!$AC930&lt;&gt;0,EA_Tabelle!$AC930,EA_Tabelle!$W930))</f>
        <v>0</v>
      </c>
      <c r="AU930" s="91">
        <f>IF(EA_Tabelle!$AI930="Ja",EA_Tabelle!$AO930,IF(EA_Tabelle!$AF930&lt;&gt;0,EA_Tabelle!$AF930,EA_Tabelle!$X930))</f>
        <v>0</v>
      </c>
    </row>
    <row r="931" spans="1:47" ht="25" customHeight="1" x14ac:dyDescent="0.3">
      <c r="A931" s="89" t="str">
        <f t="shared" si="224"/>
        <v>0_911</v>
      </c>
      <c r="B931" s="78">
        <f t="shared" si="227"/>
        <v>0</v>
      </c>
      <c r="C931" s="78">
        <f>IF(EA_Tabelle!$B606="","",COUNTIF($B$20:B930,EA_Tabelle!$B606)+1)</f>
        <v>911</v>
      </c>
      <c r="D931" s="77">
        <f t="shared" si="225"/>
        <v>0</v>
      </c>
      <c r="E931" s="77" t="e">
        <f>INDEX(Lieferanten[L_ID],MATCH(EA_Tabelle!$M931,Lieferanten[Lieferantenbezeichnung],0))</f>
        <v>#N/A</v>
      </c>
      <c r="F931" s="79">
        <f t="shared" si="228"/>
        <v>0</v>
      </c>
      <c r="G931" s="79" t="str">
        <f>IF(EA_Tabelle!$L931="","",(INDEX(BT[Ressort],MATCH(EA_Tabelle!$L931,BT[Bedarfsträger],0))))</f>
        <v/>
      </c>
      <c r="H931" s="80" t="str">
        <f>IF(EA_Tabelle!$L931="","",(INDEX(BT[BT_ID],MATCH(EA_Tabelle!$L931,BT[Bedarfsträger],0))))</f>
        <v/>
      </c>
      <c r="I931" s="82">
        <f t="shared" si="229"/>
        <v>0</v>
      </c>
      <c r="J931" s="82">
        <f t="shared" si="230"/>
        <v>0</v>
      </c>
      <c r="K931" s="83">
        <f t="shared" si="231"/>
        <v>0</v>
      </c>
      <c r="L931" s="44"/>
      <c r="M931" s="46"/>
      <c r="N931" s="208"/>
      <c r="O931" s="44"/>
      <c r="P931" s="43"/>
      <c r="Q931" s="206"/>
      <c r="R931" s="44"/>
      <c r="S931" s="90"/>
      <c r="T931" s="46"/>
      <c r="U931" s="210"/>
      <c r="V931" s="43"/>
      <c r="W931" s="186">
        <f>IFERROR(U931*INDEX(Preisstufen[Netto],MATCH(EA_Tabelle!T931,Preisstufen[Preisstufe],0)),0)</f>
        <v>0</v>
      </c>
      <c r="X931" s="186">
        <f t="shared" si="226"/>
        <v>0</v>
      </c>
      <c r="Y931" s="47"/>
      <c r="Z931" s="211"/>
      <c r="AA931" s="212"/>
      <c r="AB931" s="193">
        <f t="shared" si="232"/>
        <v>0</v>
      </c>
      <c r="AC931" s="211">
        <f t="shared" si="233"/>
        <v>0</v>
      </c>
      <c r="AD931" s="88">
        <v>0.19</v>
      </c>
      <c r="AE931" s="195">
        <f t="shared" si="236"/>
        <v>0</v>
      </c>
      <c r="AF931" s="211">
        <f t="shared" si="237"/>
        <v>0</v>
      </c>
      <c r="AG931" s="50"/>
      <c r="AH931" s="43"/>
      <c r="AI931" s="46"/>
      <c r="AJ931" s="43"/>
      <c r="AK931" s="43"/>
      <c r="AL931" s="46"/>
      <c r="AM931" s="47"/>
      <c r="AN931" s="76">
        <f t="shared" si="234"/>
        <v>0</v>
      </c>
      <c r="AO931" s="76">
        <f t="shared" si="238"/>
        <v>0</v>
      </c>
      <c r="AP931" s="214"/>
      <c r="AQ931" s="76">
        <f t="shared" si="235"/>
        <v>0</v>
      </c>
      <c r="AR931" s="91">
        <f t="shared" si="239"/>
        <v>0</v>
      </c>
      <c r="AS931" s="184">
        <f>IF(EA_Tabelle!$AI931="Ja",EA_Tabelle!$AM931,IF(EA_Tabelle!$Y931&lt;&gt;"",EA_Tabelle!$Y931,EA_Tabelle!$U931))</f>
        <v>0</v>
      </c>
      <c r="AT931" s="76">
        <f>IF(EA_Tabelle!$AI931="Ja",EA_Tabelle!$AN931,IF(EA_Tabelle!$AC931&lt;&gt;0,EA_Tabelle!$AC931,EA_Tabelle!$W931))</f>
        <v>0</v>
      </c>
      <c r="AU931" s="91">
        <f>IF(EA_Tabelle!$AI931="Ja",EA_Tabelle!$AO931,IF(EA_Tabelle!$AF931&lt;&gt;0,EA_Tabelle!$AF931,EA_Tabelle!$X931))</f>
        <v>0</v>
      </c>
    </row>
    <row r="932" spans="1:47" ht="25" customHeight="1" x14ac:dyDescent="0.3">
      <c r="A932" s="89" t="str">
        <f t="shared" si="224"/>
        <v>0_912</v>
      </c>
      <c r="B932" s="78">
        <f t="shared" si="227"/>
        <v>0</v>
      </c>
      <c r="C932" s="78">
        <f>IF(EA_Tabelle!$B607="","",COUNTIF($B$20:B931,EA_Tabelle!$B607)+1)</f>
        <v>912</v>
      </c>
      <c r="D932" s="77">
        <f t="shared" si="225"/>
        <v>0</v>
      </c>
      <c r="E932" s="77" t="e">
        <f>INDEX(Lieferanten[L_ID],MATCH(EA_Tabelle!$M932,Lieferanten[Lieferantenbezeichnung],0))</f>
        <v>#N/A</v>
      </c>
      <c r="F932" s="79">
        <f t="shared" si="228"/>
        <v>0</v>
      </c>
      <c r="G932" s="79" t="str">
        <f>IF(EA_Tabelle!$L932="","",(INDEX(BT[Ressort],MATCH(EA_Tabelle!$L932,BT[Bedarfsträger],0))))</f>
        <v/>
      </c>
      <c r="H932" s="80" t="str">
        <f>IF(EA_Tabelle!$L932="","",(INDEX(BT[BT_ID],MATCH(EA_Tabelle!$L932,BT[Bedarfsträger],0))))</f>
        <v/>
      </c>
      <c r="I932" s="82">
        <f t="shared" si="229"/>
        <v>0</v>
      </c>
      <c r="J932" s="82">
        <f t="shared" si="230"/>
        <v>0</v>
      </c>
      <c r="K932" s="83">
        <f t="shared" si="231"/>
        <v>0</v>
      </c>
      <c r="L932" s="44"/>
      <c r="M932" s="46"/>
      <c r="N932" s="208"/>
      <c r="O932" s="44"/>
      <c r="P932" s="43"/>
      <c r="Q932" s="206"/>
      <c r="R932" s="44"/>
      <c r="S932" s="90"/>
      <c r="T932" s="46"/>
      <c r="U932" s="210"/>
      <c r="V932" s="43"/>
      <c r="W932" s="186">
        <f>IFERROR(U932*INDEX(Preisstufen[Netto],MATCH(EA_Tabelle!T932,Preisstufen[Preisstufe],0)),0)</f>
        <v>0</v>
      </c>
      <c r="X932" s="186">
        <f t="shared" si="226"/>
        <v>0</v>
      </c>
      <c r="Y932" s="47"/>
      <c r="Z932" s="211"/>
      <c r="AA932" s="212"/>
      <c r="AB932" s="193">
        <f t="shared" si="232"/>
        <v>0</v>
      </c>
      <c r="AC932" s="211">
        <f t="shared" si="233"/>
        <v>0</v>
      </c>
      <c r="AD932" s="88">
        <v>0.19</v>
      </c>
      <c r="AE932" s="195">
        <f t="shared" si="236"/>
        <v>0</v>
      </c>
      <c r="AF932" s="211">
        <f t="shared" si="237"/>
        <v>0</v>
      </c>
      <c r="AG932" s="50"/>
      <c r="AH932" s="43"/>
      <c r="AI932" s="46"/>
      <c r="AJ932" s="43"/>
      <c r="AK932" s="43"/>
      <c r="AL932" s="46"/>
      <c r="AM932" s="47"/>
      <c r="AN932" s="76">
        <f t="shared" si="234"/>
        <v>0</v>
      </c>
      <c r="AO932" s="76">
        <f t="shared" si="238"/>
        <v>0</v>
      </c>
      <c r="AP932" s="214"/>
      <c r="AQ932" s="76">
        <f t="shared" si="235"/>
        <v>0</v>
      </c>
      <c r="AR932" s="91">
        <f t="shared" si="239"/>
        <v>0</v>
      </c>
      <c r="AS932" s="184">
        <f>IF(EA_Tabelle!$AI932="Ja",EA_Tabelle!$AM932,IF(EA_Tabelle!$Y932&lt;&gt;"",EA_Tabelle!$Y932,EA_Tabelle!$U932))</f>
        <v>0</v>
      </c>
      <c r="AT932" s="76">
        <f>IF(EA_Tabelle!$AI932="Ja",EA_Tabelle!$AN932,IF(EA_Tabelle!$AC932&lt;&gt;0,EA_Tabelle!$AC932,EA_Tabelle!$W932))</f>
        <v>0</v>
      </c>
      <c r="AU932" s="91">
        <f>IF(EA_Tabelle!$AI932="Ja",EA_Tabelle!$AO932,IF(EA_Tabelle!$AF932&lt;&gt;0,EA_Tabelle!$AF932,EA_Tabelle!$X932))</f>
        <v>0</v>
      </c>
    </row>
    <row r="933" spans="1:47" ht="25" customHeight="1" x14ac:dyDescent="0.3">
      <c r="A933" s="89" t="str">
        <f t="shared" si="224"/>
        <v>0_913</v>
      </c>
      <c r="B933" s="78">
        <f t="shared" si="227"/>
        <v>0</v>
      </c>
      <c r="C933" s="78">
        <f>IF(EA_Tabelle!$B608="","",COUNTIF($B$20:B932,EA_Tabelle!$B608)+1)</f>
        <v>913</v>
      </c>
      <c r="D933" s="77">
        <f t="shared" si="225"/>
        <v>0</v>
      </c>
      <c r="E933" s="77" t="e">
        <f>INDEX(Lieferanten[L_ID],MATCH(EA_Tabelle!$M933,Lieferanten[Lieferantenbezeichnung],0))</f>
        <v>#N/A</v>
      </c>
      <c r="F933" s="79">
        <f t="shared" si="228"/>
        <v>0</v>
      </c>
      <c r="G933" s="79" t="str">
        <f>IF(EA_Tabelle!$L933="","",(INDEX(BT[Ressort],MATCH(EA_Tabelle!$L933,BT[Bedarfsträger],0))))</f>
        <v/>
      </c>
      <c r="H933" s="80" t="str">
        <f>IF(EA_Tabelle!$L933="","",(INDEX(BT[BT_ID],MATCH(EA_Tabelle!$L933,BT[Bedarfsträger],0))))</f>
        <v/>
      </c>
      <c r="I933" s="82">
        <f t="shared" si="229"/>
        <v>0</v>
      </c>
      <c r="J933" s="82">
        <f t="shared" si="230"/>
        <v>0</v>
      </c>
      <c r="K933" s="83">
        <f t="shared" si="231"/>
        <v>0</v>
      </c>
      <c r="L933" s="44"/>
      <c r="M933" s="46"/>
      <c r="N933" s="208"/>
      <c r="O933" s="44"/>
      <c r="P933" s="43"/>
      <c r="Q933" s="206"/>
      <c r="R933" s="44"/>
      <c r="S933" s="90"/>
      <c r="T933" s="46"/>
      <c r="U933" s="210"/>
      <c r="V933" s="43"/>
      <c r="W933" s="186">
        <f>IFERROR(U933*INDEX(Preisstufen[Netto],MATCH(EA_Tabelle!T933,Preisstufen[Preisstufe],0)),0)</f>
        <v>0</v>
      </c>
      <c r="X933" s="186">
        <f t="shared" si="226"/>
        <v>0</v>
      </c>
      <c r="Y933" s="47"/>
      <c r="Z933" s="211"/>
      <c r="AA933" s="212"/>
      <c r="AB933" s="193">
        <f t="shared" si="232"/>
        <v>0</v>
      </c>
      <c r="AC933" s="211">
        <f t="shared" si="233"/>
        <v>0</v>
      </c>
      <c r="AD933" s="88">
        <v>0.19</v>
      </c>
      <c r="AE933" s="195">
        <f t="shared" si="236"/>
        <v>0</v>
      </c>
      <c r="AF933" s="211">
        <f t="shared" si="237"/>
        <v>0</v>
      </c>
      <c r="AG933" s="50"/>
      <c r="AH933" s="43"/>
      <c r="AI933" s="46"/>
      <c r="AJ933" s="43"/>
      <c r="AK933" s="43"/>
      <c r="AL933" s="46"/>
      <c r="AM933" s="47"/>
      <c r="AN933" s="76">
        <f t="shared" si="234"/>
        <v>0</v>
      </c>
      <c r="AO933" s="76">
        <f t="shared" si="238"/>
        <v>0</v>
      </c>
      <c r="AP933" s="214"/>
      <c r="AQ933" s="76">
        <f t="shared" si="235"/>
        <v>0</v>
      </c>
      <c r="AR933" s="91">
        <f t="shared" si="239"/>
        <v>0</v>
      </c>
      <c r="AS933" s="184">
        <f>IF(EA_Tabelle!$AI933="Ja",EA_Tabelle!$AM933,IF(EA_Tabelle!$Y933&lt;&gt;"",EA_Tabelle!$Y933,EA_Tabelle!$U933))</f>
        <v>0</v>
      </c>
      <c r="AT933" s="76">
        <f>IF(EA_Tabelle!$AI933="Ja",EA_Tabelle!$AN933,IF(EA_Tabelle!$AC933&lt;&gt;0,EA_Tabelle!$AC933,EA_Tabelle!$W933))</f>
        <v>0</v>
      </c>
      <c r="AU933" s="91">
        <f>IF(EA_Tabelle!$AI933="Ja",EA_Tabelle!$AO933,IF(EA_Tabelle!$AF933&lt;&gt;0,EA_Tabelle!$AF933,EA_Tabelle!$X933))</f>
        <v>0</v>
      </c>
    </row>
    <row r="934" spans="1:47" ht="25" customHeight="1" x14ac:dyDescent="0.3">
      <c r="A934" s="89" t="str">
        <f t="shared" si="224"/>
        <v>0_914</v>
      </c>
      <c r="B934" s="78">
        <f t="shared" si="227"/>
        <v>0</v>
      </c>
      <c r="C934" s="78">
        <f>IF(EA_Tabelle!$B609="","",COUNTIF($B$20:B933,EA_Tabelle!$B609)+1)</f>
        <v>914</v>
      </c>
      <c r="D934" s="77">
        <f t="shared" si="225"/>
        <v>0</v>
      </c>
      <c r="E934" s="77" t="e">
        <f>INDEX(Lieferanten[L_ID],MATCH(EA_Tabelle!$M934,Lieferanten[Lieferantenbezeichnung],0))</f>
        <v>#N/A</v>
      </c>
      <c r="F934" s="79">
        <f t="shared" si="228"/>
        <v>0</v>
      </c>
      <c r="G934" s="79" t="str">
        <f>IF(EA_Tabelle!$L934="","",(INDEX(BT[Ressort],MATCH(EA_Tabelle!$L934,BT[Bedarfsträger],0))))</f>
        <v/>
      </c>
      <c r="H934" s="80" t="str">
        <f>IF(EA_Tabelle!$L934="","",(INDEX(BT[BT_ID],MATCH(EA_Tabelle!$L934,BT[Bedarfsträger],0))))</f>
        <v/>
      </c>
      <c r="I934" s="82">
        <f t="shared" si="229"/>
        <v>0</v>
      </c>
      <c r="J934" s="82">
        <f t="shared" si="230"/>
        <v>0</v>
      </c>
      <c r="K934" s="83">
        <f t="shared" si="231"/>
        <v>0</v>
      </c>
      <c r="L934" s="44"/>
      <c r="M934" s="46"/>
      <c r="N934" s="208"/>
      <c r="O934" s="44"/>
      <c r="P934" s="43"/>
      <c r="Q934" s="206"/>
      <c r="R934" s="44"/>
      <c r="S934" s="90"/>
      <c r="T934" s="46"/>
      <c r="U934" s="210"/>
      <c r="V934" s="43"/>
      <c r="W934" s="186">
        <f>IFERROR(U934*INDEX(Preisstufen[Netto],MATCH(EA_Tabelle!T934,Preisstufen[Preisstufe],0)),0)</f>
        <v>0</v>
      </c>
      <c r="X934" s="186">
        <f t="shared" si="226"/>
        <v>0</v>
      </c>
      <c r="Y934" s="47"/>
      <c r="Z934" s="211"/>
      <c r="AA934" s="212"/>
      <c r="AB934" s="193">
        <f t="shared" si="232"/>
        <v>0</v>
      </c>
      <c r="AC934" s="211">
        <f t="shared" si="233"/>
        <v>0</v>
      </c>
      <c r="AD934" s="88">
        <v>0.19</v>
      </c>
      <c r="AE934" s="195">
        <f t="shared" si="236"/>
        <v>0</v>
      </c>
      <c r="AF934" s="211">
        <f t="shared" si="237"/>
        <v>0</v>
      </c>
      <c r="AG934" s="50"/>
      <c r="AH934" s="43"/>
      <c r="AI934" s="46"/>
      <c r="AJ934" s="43"/>
      <c r="AK934" s="43"/>
      <c r="AL934" s="46"/>
      <c r="AM934" s="47"/>
      <c r="AN934" s="76">
        <f t="shared" si="234"/>
        <v>0</v>
      </c>
      <c r="AO934" s="76">
        <f t="shared" si="238"/>
        <v>0</v>
      </c>
      <c r="AP934" s="214"/>
      <c r="AQ934" s="76">
        <f t="shared" si="235"/>
        <v>0</v>
      </c>
      <c r="AR934" s="91">
        <f t="shared" si="239"/>
        <v>0</v>
      </c>
      <c r="AS934" s="184">
        <f>IF(EA_Tabelle!$AI934="Ja",EA_Tabelle!$AM934,IF(EA_Tabelle!$Y934&lt;&gt;"",EA_Tabelle!$Y934,EA_Tabelle!$U934))</f>
        <v>0</v>
      </c>
      <c r="AT934" s="76">
        <f>IF(EA_Tabelle!$AI934="Ja",EA_Tabelle!$AN934,IF(EA_Tabelle!$AC934&lt;&gt;0,EA_Tabelle!$AC934,EA_Tabelle!$W934))</f>
        <v>0</v>
      </c>
      <c r="AU934" s="91">
        <f>IF(EA_Tabelle!$AI934="Ja",EA_Tabelle!$AO934,IF(EA_Tabelle!$AF934&lt;&gt;0,EA_Tabelle!$AF934,EA_Tabelle!$X934))</f>
        <v>0</v>
      </c>
    </row>
    <row r="935" spans="1:47" ht="25" customHeight="1" x14ac:dyDescent="0.3">
      <c r="A935" s="89" t="str">
        <f t="shared" si="224"/>
        <v>0_915</v>
      </c>
      <c r="B935" s="78">
        <f t="shared" si="227"/>
        <v>0</v>
      </c>
      <c r="C935" s="78">
        <f>IF(EA_Tabelle!$B610="","",COUNTIF($B$20:B934,EA_Tabelle!$B610)+1)</f>
        <v>915</v>
      </c>
      <c r="D935" s="77">
        <f t="shared" si="225"/>
        <v>0</v>
      </c>
      <c r="E935" s="77" t="e">
        <f>INDEX(Lieferanten[L_ID],MATCH(EA_Tabelle!$M935,Lieferanten[Lieferantenbezeichnung],0))</f>
        <v>#N/A</v>
      </c>
      <c r="F935" s="79">
        <f t="shared" si="228"/>
        <v>0</v>
      </c>
      <c r="G935" s="79" t="str">
        <f>IF(EA_Tabelle!$L935="","",(INDEX(BT[Ressort],MATCH(EA_Tabelle!$L935,BT[Bedarfsträger],0))))</f>
        <v/>
      </c>
      <c r="H935" s="80" t="str">
        <f>IF(EA_Tabelle!$L935="","",(INDEX(BT[BT_ID],MATCH(EA_Tabelle!$L935,BT[Bedarfsträger],0))))</f>
        <v/>
      </c>
      <c r="I935" s="82">
        <f t="shared" si="229"/>
        <v>0</v>
      </c>
      <c r="J935" s="82">
        <f t="shared" si="230"/>
        <v>0</v>
      </c>
      <c r="K935" s="83">
        <f t="shared" si="231"/>
        <v>0</v>
      </c>
      <c r="L935" s="44"/>
      <c r="M935" s="46"/>
      <c r="N935" s="208"/>
      <c r="O935" s="44"/>
      <c r="P935" s="43"/>
      <c r="Q935" s="206"/>
      <c r="R935" s="44"/>
      <c r="S935" s="90"/>
      <c r="T935" s="46"/>
      <c r="U935" s="210"/>
      <c r="V935" s="43"/>
      <c r="W935" s="186">
        <f>IFERROR(U935*INDEX(Preisstufen[Netto],MATCH(EA_Tabelle!T935,Preisstufen[Preisstufe],0)),0)</f>
        <v>0</v>
      </c>
      <c r="X935" s="186">
        <f t="shared" si="226"/>
        <v>0</v>
      </c>
      <c r="Y935" s="47"/>
      <c r="Z935" s="211"/>
      <c r="AA935" s="212"/>
      <c r="AB935" s="193">
        <f t="shared" si="232"/>
        <v>0</v>
      </c>
      <c r="AC935" s="211">
        <f t="shared" si="233"/>
        <v>0</v>
      </c>
      <c r="AD935" s="88">
        <v>0.19</v>
      </c>
      <c r="AE935" s="195">
        <f t="shared" si="236"/>
        <v>0</v>
      </c>
      <c r="AF935" s="211">
        <f t="shared" si="237"/>
        <v>0</v>
      </c>
      <c r="AG935" s="50"/>
      <c r="AH935" s="43"/>
      <c r="AI935" s="46"/>
      <c r="AJ935" s="43"/>
      <c r="AK935" s="43"/>
      <c r="AL935" s="46"/>
      <c r="AM935" s="47"/>
      <c r="AN935" s="76">
        <f t="shared" si="234"/>
        <v>0</v>
      </c>
      <c r="AO935" s="76">
        <f t="shared" si="238"/>
        <v>0</v>
      </c>
      <c r="AP935" s="214"/>
      <c r="AQ935" s="76">
        <f t="shared" si="235"/>
        <v>0</v>
      </c>
      <c r="AR935" s="91">
        <f t="shared" si="239"/>
        <v>0</v>
      </c>
      <c r="AS935" s="184">
        <f>IF(EA_Tabelle!$AI935="Ja",EA_Tabelle!$AM935,IF(EA_Tabelle!$Y935&lt;&gt;"",EA_Tabelle!$Y935,EA_Tabelle!$U935))</f>
        <v>0</v>
      </c>
      <c r="AT935" s="76">
        <f>IF(EA_Tabelle!$AI935="Ja",EA_Tabelle!$AN935,IF(EA_Tabelle!$AC935&lt;&gt;0,EA_Tabelle!$AC935,EA_Tabelle!$W935))</f>
        <v>0</v>
      </c>
      <c r="AU935" s="91">
        <f>IF(EA_Tabelle!$AI935="Ja",EA_Tabelle!$AO935,IF(EA_Tabelle!$AF935&lt;&gt;0,EA_Tabelle!$AF935,EA_Tabelle!$X935))</f>
        <v>0</v>
      </c>
    </row>
    <row r="936" spans="1:47" ht="25" customHeight="1" x14ac:dyDescent="0.3">
      <c r="A936" s="89" t="str">
        <f t="shared" si="224"/>
        <v>0_916</v>
      </c>
      <c r="B936" s="78">
        <f t="shared" si="227"/>
        <v>0</v>
      </c>
      <c r="C936" s="78">
        <f>IF(EA_Tabelle!$B611="","",COUNTIF($B$20:B935,EA_Tabelle!$B611)+1)</f>
        <v>916</v>
      </c>
      <c r="D936" s="77">
        <f t="shared" si="225"/>
        <v>0</v>
      </c>
      <c r="E936" s="77" t="e">
        <f>INDEX(Lieferanten[L_ID],MATCH(EA_Tabelle!$M936,Lieferanten[Lieferantenbezeichnung],0))</f>
        <v>#N/A</v>
      </c>
      <c r="F936" s="79">
        <f t="shared" si="228"/>
        <v>0</v>
      </c>
      <c r="G936" s="79" t="str">
        <f>IF(EA_Tabelle!$L936="","",(INDEX(BT[Ressort],MATCH(EA_Tabelle!$L936,BT[Bedarfsträger],0))))</f>
        <v/>
      </c>
      <c r="H936" s="80" t="str">
        <f>IF(EA_Tabelle!$L936="","",(INDEX(BT[BT_ID],MATCH(EA_Tabelle!$L936,BT[Bedarfsträger],0))))</f>
        <v/>
      </c>
      <c r="I936" s="82">
        <f t="shared" si="229"/>
        <v>0</v>
      </c>
      <c r="J936" s="82">
        <f t="shared" si="230"/>
        <v>0</v>
      </c>
      <c r="K936" s="83">
        <f t="shared" si="231"/>
        <v>0</v>
      </c>
      <c r="L936" s="44"/>
      <c r="M936" s="46"/>
      <c r="N936" s="208"/>
      <c r="O936" s="44"/>
      <c r="P936" s="43"/>
      <c r="Q936" s="206"/>
      <c r="R936" s="44"/>
      <c r="S936" s="90"/>
      <c r="T936" s="46"/>
      <c r="U936" s="210"/>
      <c r="V936" s="43"/>
      <c r="W936" s="186">
        <f>IFERROR(U936*INDEX(Preisstufen[Netto],MATCH(EA_Tabelle!T936,Preisstufen[Preisstufe],0)),0)</f>
        <v>0</v>
      </c>
      <c r="X936" s="186">
        <f t="shared" si="226"/>
        <v>0</v>
      </c>
      <c r="Y936" s="47"/>
      <c r="Z936" s="211"/>
      <c r="AA936" s="212"/>
      <c r="AB936" s="193">
        <f t="shared" si="232"/>
        <v>0</v>
      </c>
      <c r="AC936" s="211">
        <f t="shared" si="233"/>
        <v>0</v>
      </c>
      <c r="AD936" s="88">
        <v>0.19</v>
      </c>
      <c r="AE936" s="195">
        <f t="shared" si="236"/>
        <v>0</v>
      </c>
      <c r="AF936" s="211">
        <f t="shared" si="237"/>
        <v>0</v>
      </c>
      <c r="AG936" s="50"/>
      <c r="AH936" s="43"/>
      <c r="AI936" s="46"/>
      <c r="AJ936" s="43"/>
      <c r="AK936" s="43"/>
      <c r="AL936" s="46"/>
      <c r="AM936" s="47"/>
      <c r="AN936" s="76">
        <f t="shared" si="234"/>
        <v>0</v>
      </c>
      <c r="AO936" s="76">
        <f t="shared" si="238"/>
        <v>0</v>
      </c>
      <c r="AP936" s="214"/>
      <c r="AQ936" s="76">
        <f t="shared" si="235"/>
        <v>0</v>
      </c>
      <c r="AR936" s="91">
        <f t="shared" si="239"/>
        <v>0</v>
      </c>
      <c r="AS936" s="184">
        <f>IF(EA_Tabelle!$AI936="Ja",EA_Tabelle!$AM936,IF(EA_Tabelle!$Y936&lt;&gt;"",EA_Tabelle!$Y936,EA_Tabelle!$U936))</f>
        <v>0</v>
      </c>
      <c r="AT936" s="76">
        <f>IF(EA_Tabelle!$AI936="Ja",EA_Tabelle!$AN936,IF(EA_Tabelle!$AC936&lt;&gt;0,EA_Tabelle!$AC936,EA_Tabelle!$W936))</f>
        <v>0</v>
      </c>
      <c r="AU936" s="91">
        <f>IF(EA_Tabelle!$AI936="Ja",EA_Tabelle!$AO936,IF(EA_Tabelle!$AF936&lt;&gt;0,EA_Tabelle!$AF936,EA_Tabelle!$X936))</f>
        <v>0</v>
      </c>
    </row>
    <row r="937" spans="1:47" ht="25" customHeight="1" x14ac:dyDescent="0.3">
      <c r="A937" s="89" t="str">
        <f t="shared" si="224"/>
        <v>0_917</v>
      </c>
      <c r="B937" s="78">
        <f t="shared" si="227"/>
        <v>0</v>
      </c>
      <c r="C937" s="78">
        <f>IF(EA_Tabelle!$B612="","",COUNTIF($B$20:B936,EA_Tabelle!$B612)+1)</f>
        <v>917</v>
      </c>
      <c r="D937" s="77">
        <f t="shared" si="225"/>
        <v>0</v>
      </c>
      <c r="E937" s="77" t="e">
        <f>INDEX(Lieferanten[L_ID],MATCH(EA_Tabelle!$M937,Lieferanten[Lieferantenbezeichnung],0))</f>
        <v>#N/A</v>
      </c>
      <c r="F937" s="79">
        <f t="shared" si="228"/>
        <v>0</v>
      </c>
      <c r="G937" s="79" t="str">
        <f>IF(EA_Tabelle!$L937="","",(INDEX(BT[Ressort],MATCH(EA_Tabelle!$L937,BT[Bedarfsträger],0))))</f>
        <v/>
      </c>
      <c r="H937" s="80" t="str">
        <f>IF(EA_Tabelle!$L937="","",(INDEX(BT[BT_ID],MATCH(EA_Tabelle!$L937,BT[Bedarfsträger],0))))</f>
        <v/>
      </c>
      <c r="I937" s="82">
        <f t="shared" si="229"/>
        <v>0</v>
      </c>
      <c r="J937" s="82">
        <f t="shared" si="230"/>
        <v>0</v>
      </c>
      <c r="K937" s="83">
        <f t="shared" si="231"/>
        <v>0</v>
      </c>
      <c r="L937" s="44"/>
      <c r="M937" s="46"/>
      <c r="N937" s="208"/>
      <c r="O937" s="44"/>
      <c r="P937" s="43"/>
      <c r="Q937" s="206"/>
      <c r="R937" s="44"/>
      <c r="S937" s="90"/>
      <c r="T937" s="46"/>
      <c r="U937" s="210"/>
      <c r="V937" s="43"/>
      <c r="W937" s="186">
        <f>IFERROR(U937*INDEX(Preisstufen[Netto],MATCH(EA_Tabelle!T937,Preisstufen[Preisstufe],0)),0)</f>
        <v>0</v>
      </c>
      <c r="X937" s="186">
        <f t="shared" si="226"/>
        <v>0</v>
      </c>
      <c r="Y937" s="47"/>
      <c r="Z937" s="211"/>
      <c r="AA937" s="212"/>
      <c r="AB937" s="193">
        <f t="shared" si="232"/>
        <v>0</v>
      </c>
      <c r="AC937" s="211">
        <f t="shared" si="233"/>
        <v>0</v>
      </c>
      <c r="AD937" s="88">
        <v>0.19</v>
      </c>
      <c r="AE937" s="195">
        <f t="shared" si="236"/>
        <v>0</v>
      </c>
      <c r="AF937" s="211">
        <f t="shared" si="237"/>
        <v>0</v>
      </c>
      <c r="AG937" s="50"/>
      <c r="AH937" s="43"/>
      <c r="AI937" s="46"/>
      <c r="AJ937" s="43"/>
      <c r="AK937" s="43"/>
      <c r="AL937" s="46"/>
      <c r="AM937" s="47"/>
      <c r="AN937" s="76">
        <f t="shared" si="234"/>
        <v>0</v>
      </c>
      <c r="AO937" s="76">
        <f t="shared" si="238"/>
        <v>0</v>
      </c>
      <c r="AP937" s="214"/>
      <c r="AQ937" s="76">
        <f t="shared" si="235"/>
        <v>0</v>
      </c>
      <c r="AR937" s="91">
        <f t="shared" si="239"/>
        <v>0</v>
      </c>
      <c r="AS937" s="184">
        <f>IF(EA_Tabelle!$AI937="Ja",EA_Tabelle!$AM937,IF(EA_Tabelle!$Y937&lt;&gt;"",EA_Tabelle!$Y937,EA_Tabelle!$U937))</f>
        <v>0</v>
      </c>
      <c r="AT937" s="76">
        <f>IF(EA_Tabelle!$AI937="Ja",EA_Tabelle!$AN937,IF(EA_Tabelle!$AC937&lt;&gt;0,EA_Tabelle!$AC937,EA_Tabelle!$W937))</f>
        <v>0</v>
      </c>
      <c r="AU937" s="91">
        <f>IF(EA_Tabelle!$AI937="Ja",EA_Tabelle!$AO937,IF(EA_Tabelle!$AF937&lt;&gt;0,EA_Tabelle!$AF937,EA_Tabelle!$X937))</f>
        <v>0</v>
      </c>
    </row>
    <row r="938" spans="1:47" ht="25" customHeight="1" x14ac:dyDescent="0.3">
      <c r="A938" s="89" t="str">
        <f t="shared" si="224"/>
        <v>0_918</v>
      </c>
      <c r="B938" s="78">
        <f t="shared" si="227"/>
        <v>0</v>
      </c>
      <c r="C938" s="78">
        <f>IF(EA_Tabelle!$B613="","",COUNTIF($B$20:B937,EA_Tabelle!$B613)+1)</f>
        <v>918</v>
      </c>
      <c r="D938" s="77">
        <f t="shared" si="225"/>
        <v>0</v>
      </c>
      <c r="E938" s="77" t="e">
        <f>INDEX(Lieferanten[L_ID],MATCH(EA_Tabelle!$M938,Lieferanten[Lieferantenbezeichnung],0))</f>
        <v>#N/A</v>
      </c>
      <c r="F938" s="79">
        <f t="shared" si="228"/>
        <v>0</v>
      </c>
      <c r="G938" s="79" t="str">
        <f>IF(EA_Tabelle!$L938="","",(INDEX(BT[Ressort],MATCH(EA_Tabelle!$L938,BT[Bedarfsträger],0))))</f>
        <v/>
      </c>
      <c r="H938" s="80" t="str">
        <f>IF(EA_Tabelle!$L938="","",(INDEX(BT[BT_ID],MATCH(EA_Tabelle!$L938,BT[Bedarfsträger],0))))</f>
        <v/>
      </c>
      <c r="I938" s="82">
        <f t="shared" si="229"/>
        <v>0</v>
      </c>
      <c r="J938" s="82">
        <f t="shared" si="230"/>
        <v>0</v>
      </c>
      <c r="K938" s="83">
        <f t="shared" si="231"/>
        <v>0</v>
      </c>
      <c r="L938" s="44"/>
      <c r="M938" s="46"/>
      <c r="N938" s="208"/>
      <c r="O938" s="44"/>
      <c r="P938" s="43"/>
      <c r="Q938" s="206"/>
      <c r="R938" s="44"/>
      <c r="S938" s="90"/>
      <c r="T938" s="46"/>
      <c r="U938" s="210"/>
      <c r="V938" s="43"/>
      <c r="W938" s="186">
        <f>IFERROR(U938*INDEX(Preisstufen[Netto],MATCH(EA_Tabelle!T938,Preisstufen[Preisstufe],0)),0)</f>
        <v>0</v>
      </c>
      <c r="X938" s="186">
        <f t="shared" si="226"/>
        <v>0</v>
      </c>
      <c r="Y938" s="47"/>
      <c r="Z938" s="211"/>
      <c r="AA938" s="212"/>
      <c r="AB938" s="193">
        <f t="shared" si="232"/>
        <v>0</v>
      </c>
      <c r="AC938" s="211">
        <f t="shared" si="233"/>
        <v>0</v>
      </c>
      <c r="AD938" s="88">
        <v>0.19</v>
      </c>
      <c r="AE938" s="195">
        <f t="shared" si="236"/>
        <v>0</v>
      </c>
      <c r="AF938" s="211">
        <f t="shared" si="237"/>
        <v>0</v>
      </c>
      <c r="AG938" s="50"/>
      <c r="AH938" s="43"/>
      <c r="AI938" s="46"/>
      <c r="AJ938" s="43"/>
      <c r="AK938" s="43"/>
      <c r="AL938" s="46"/>
      <c r="AM938" s="47"/>
      <c r="AN938" s="76">
        <f t="shared" si="234"/>
        <v>0</v>
      </c>
      <c r="AO938" s="76">
        <f t="shared" si="238"/>
        <v>0</v>
      </c>
      <c r="AP938" s="214"/>
      <c r="AQ938" s="76">
        <f t="shared" si="235"/>
        <v>0</v>
      </c>
      <c r="AR938" s="91">
        <f t="shared" si="239"/>
        <v>0</v>
      </c>
      <c r="AS938" s="184">
        <f>IF(EA_Tabelle!$AI938="Ja",EA_Tabelle!$AM938,IF(EA_Tabelle!$Y938&lt;&gt;"",EA_Tabelle!$Y938,EA_Tabelle!$U938))</f>
        <v>0</v>
      </c>
      <c r="AT938" s="76">
        <f>IF(EA_Tabelle!$AI938="Ja",EA_Tabelle!$AN938,IF(EA_Tabelle!$AC938&lt;&gt;0,EA_Tabelle!$AC938,EA_Tabelle!$W938))</f>
        <v>0</v>
      </c>
      <c r="AU938" s="91">
        <f>IF(EA_Tabelle!$AI938="Ja",EA_Tabelle!$AO938,IF(EA_Tabelle!$AF938&lt;&gt;0,EA_Tabelle!$AF938,EA_Tabelle!$X938))</f>
        <v>0</v>
      </c>
    </row>
    <row r="939" spans="1:47" ht="25" customHeight="1" x14ac:dyDescent="0.3">
      <c r="A939" s="89" t="str">
        <f t="shared" ref="A939:A1002" si="240">IF(B939="","",B939&amp;"_"&amp;C939)</f>
        <v>0_919</v>
      </c>
      <c r="B939" s="78">
        <f t="shared" si="227"/>
        <v>0</v>
      </c>
      <c r="C939" s="78">
        <f>IF(EA_Tabelle!$B614="","",COUNTIF($B$20:B938,EA_Tabelle!$B614)+1)</f>
        <v>919</v>
      </c>
      <c r="D939" s="77">
        <f t="shared" ref="D939:D1002" si="241">$S$6</f>
        <v>0</v>
      </c>
      <c r="E939" s="77" t="e">
        <f>INDEX(Lieferanten[L_ID],MATCH(EA_Tabelle!$M939,Lieferanten[Lieferantenbezeichnung],0))</f>
        <v>#N/A</v>
      </c>
      <c r="F939" s="79">
        <f t="shared" si="228"/>
        <v>0</v>
      </c>
      <c r="G939" s="79" t="str">
        <f>IF(EA_Tabelle!$L939="","",(INDEX(BT[Ressort],MATCH(EA_Tabelle!$L939,BT[Bedarfsträger],0))))</f>
        <v/>
      </c>
      <c r="H939" s="80" t="str">
        <f>IF(EA_Tabelle!$L939="","",(INDEX(BT[BT_ID],MATCH(EA_Tabelle!$L939,BT[Bedarfsträger],0))))</f>
        <v/>
      </c>
      <c r="I939" s="82">
        <f t="shared" si="229"/>
        <v>0</v>
      </c>
      <c r="J939" s="82">
        <f t="shared" si="230"/>
        <v>0</v>
      </c>
      <c r="K939" s="83">
        <f t="shared" si="231"/>
        <v>0</v>
      </c>
      <c r="L939" s="44"/>
      <c r="M939" s="46"/>
      <c r="N939" s="208"/>
      <c r="O939" s="44"/>
      <c r="P939" s="43"/>
      <c r="Q939" s="206"/>
      <c r="R939" s="44"/>
      <c r="S939" s="90"/>
      <c r="T939" s="46"/>
      <c r="U939" s="210"/>
      <c r="V939" s="43"/>
      <c r="W939" s="186">
        <f>IFERROR(U939*INDEX(Preisstufen[Netto],MATCH(EA_Tabelle!T939,Preisstufen[Preisstufe],0)),0)</f>
        <v>0</v>
      </c>
      <c r="X939" s="186">
        <f t="shared" si="226"/>
        <v>0</v>
      </c>
      <c r="Y939" s="47"/>
      <c r="Z939" s="211"/>
      <c r="AA939" s="212"/>
      <c r="AB939" s="193">
        <f t="shared" si="232"/>
        <v>0</v>
      </c>
      <c r="AC939" s="211">
        <f t="shared" si="233"/>
        <v>0</v>
      </c>
      <c r="AD939" s="88">
        <v>0.19</v>
      </c>
      <c r="AE939" s="195">
        <f t="shared" si="236"/>
        <v>0</v>
      </c>
      <c r="AF939" s="211">
        <f t="shared" si="237"/>
        <v>0</v>
      </c>
      <c r="AG939" s="50"/>
      <c r="AH939" s="43"/>
      <c r="AI939" s="46"/>
      <c r="AJ939" s="43"/>
      <c r="AK939" s="43"/>
      <c r="AL939" s="46"/>
      <c r="AM939" s="47"/>
      <c r="AN939" s="76">
        <f t="shared" si="234"/>
        <v>0</v>
      </c>
      <c r="AO939" s="76">
        <f t="shared" si="238"/>
        <v>0</v>
      </c>
      <c r="AP939" s="214"/>
      <c r="AQ939" s="76">
        <f t="shared" si="235"/>
        <v>0</v>
      </c>
      <c r="AR939" s="91">
        <f t="shared" si="239"/>
        <v>0</v>
      </c>
      <c r="AS939" s="184">
        <f>IF(EA_Tabelle!$AI939="Ja",EA_Tabelle!$AM939,IF(EA_Tabelle!$Y939&lt;&gt;"",EA_Tabelle!$Y939,EA_Tabelle!$U939))</f>
        <v>0</v>
      </c>
      <c r="AT939" s="76">
        <f>IF(EA_Tabelle!$AI939="Ja",EA_Tabelle!$AN939,IF(EA_Tabelle!$AC939&lt;&gt;0,EA_Tabelle!$AC939,EA_Tabelle!$W939))</f>
        <v>0</v>
      </c>
      <c r="AU939" s="91">
        <f>IF(EA_Tabelle!$AI939="Ja",EA_Tabelle!$AO939,IF(EA_Tabelle!$AF939&lt;&gt;0,EA_Tabelle!$AF939,EA_Tabelle!$X939))</f>
        <v>0</v>
      </c>
    </row>
    <row r="940" spans="1:47" ht="25" customHeight="1" x14ac:dyDescent="0.3">
      <c r="A940" s="89" t="str">
        <f t="shared" si="240"/>
        <v>0_920</v>
      </c>
      <c r="B940" s="78">
        <f t="shared" si="227"/>
        <v>0</v>
      </c>
      <c r="C940" s="78">
        <f>IF(EA_Tabelle!$B615="","",COUNTIF($B$20:B939,EA_Tabelle!$B615)+1)</f>
        <v>920</v>
      </c>
      <c r="D940" s="77">
        <f t="shared" si="241"/>
        <v>0</v>
      </c>
      <c r="E940" s="77" t="e">
        <f>INDEX(Lieferanten[L_ID],MATCH(EA_Tabelle!$M940,Lieferanten[Lieferantenbezeichnung],0))</f>
        <v>#N/A</v>
      </c>
      <c r="F940" s="79">
        <f t="shared" si="228"/>
        <v>0</v>
      </c>
      <c r="G940" s="79" t="str">
        <f>IF(EA_Tabelle!$L940="","",(INDEX(BT[Ressort],MATCH(EA_Tabelle!$L940,BT[Bedarfsträger],0))))</f>
        <v/>
      </c>
      <c r="H940" s="80" t="str">
        <f>IF(EA_Tabelle!$L940="","",(INDEX(BT[BT_ID],MATCH(EA_Tabelle!$L940,BT[Bedarfsträger],0))))</f>
        <v/>
      </c>
      <c r="I940" s="82">
        <f t="shared" si="229"/>
        <v>0</v>
      </c>
      <c r="J940" s="82">
        <f t="shared" si="230"/>
        <v>0</v>
      </c>
      <c r="K940" s="83">
        <f t="shared" si="231"/>
        <v>0</v>
      </c>
      <c r="L940" s="44"/>
      <c r="M940" s="46"/>
      <c r="N940" s="208"/>
      <c r="O940" s="44"/>
      <c r="P940" s="43"/>
      <c r="Q940" s="206"/>
      <c r="R940" s="44"/>
      <c r="S940" s="90"/>
      <c r="T940" s="46"/>
      <c r="U940" s="210"/>
      <c r="V940" s="43"/>
      <c r="W940" s="186">
        <f>IFERROR(U940*INDEX(Preisstufen[Netto],MATCH(EA_Tabelle!T940,Preisstufen[Preisstufe],0)),0)</f>
        <v>0</v>
      </c>
      <c r="X940" s="186">
        <f t="shared" si="226"/>
        <v>0</v>
      </c>
      <c r="Y940" s="47"/>
      <c r="Z940" s="211"/>
      <c r="AA940" s="212"/>
      <c r="AB940" s="193">
        <f t="shared" si="232"/>
        <v>0</v>
      </c>
      <c r="AC940" s="211">
        <f t="shared" si="233"/>
        <v>0</v>
      </c>
      <c r="AD940" s="88">
        <v>0.19</v>
      </c>
      <c r="AE940" s="195">
        <f t="shared" si="236"/>
        <v>0</v>
      </c>
      <c r="AF940" s="211">
        <f t="shared" si="237"/>
        <v>0</v>
      </c>
      <c r="AG940" s="50"/>
      <c r="AH940" s="43"/>
      <c r="AI940" s="46"/>
      <c r="AJ940" s="43"/>
      <c r="AK940" s="43"/>
      <c r="AL940" s="46"/>
      <c r="AM940" s="47"/>
      <c r="AN940" s="76">
        <f t="shared" si="234"/>
        <v>0</v>
      </c>
      <c r="AO940" s="76">
        <f t="shared" si="238"/>
        <v>0</v>
      </c>
      <c r="AP940" s="214"/>
      <c r="AQ940" s="76">
        <f t="shared" si="235"/>
        <v>0</v>
      </c>
      <c r="AR940" s="91">
        <f t="shared" si="239"/>
        <v>0</v>
      </c>
      <c r="AS940" s="184">
        <f>IF(EA_Tabelle!$AI940="Ja",EA_Tabelle!$AM940,IF(EA_Tabelle!$Y940&lt;&gt;"",EA_Tabelle!$Y940,EA_Tabelle!$U940))</f>
        <v>0</v>
      </c>
      <c r="AT940" s="76">
        <f>IF(EA_Tabelle!$AI940="Ja",EA_Tabelle!$AN940,IF(EA_Tabelle!$AC940&lt;&gt;0,EA_Tabelle!$AC940,EA_Tabelle!$W940))</f>
        <v>0</v>
      </c>
      <c r="AU940" s="91">
        <f>IF(EA_Tabelle!$AI940="Ja",EA_Tabelle!$AO940,IF(EA_Tabelle!$AF940&lt;&gt;0,EA_Tabelle!$AF940,EA_Tabelle!$X940))</f>
        <v>0</v>
      </c>
    </row>
    <row r="941" spans="1:47" ht="25" customHeight="1" x14ac:dyDescent="0.3">
      <c r="A941" s="89" t="str">
        <f t="shared" si="240"/>
        <v>0_921</v>
      </c>
      <c r="B941" s="78">
        <f t="shared" si="227"/>
        <v>0</v>
      </c>
      <c r="C941" s="78">
        <f>IF(EA_Tabelle!$B616="","",COUNTIF($B$20:B940,EA_Tabelle!$B616)+1)</f>
        <v>921</v>
      </c>
      <c r="D941" s="77">
        <f t="shared" si="241"/>
        <v>0</v>
      </c>
      <c r="E941" s="77" t="e">
        <f>INDEX(Lieferanten[L_ID],MATCH(EA_Tabelle!$M941,Lieferanten[Lieferantenbezeichnung],0))</f>
        <v>#N/A</v>
      </c>
      <c r="F941" s="79">
        <f t="shared" si="228"/>
        <v>0</v>
      </c>
      <c r="G941" s="79" t="str">
        <f>IF(EA_Tabelle!$L941="","",(INDEX(BT[Ressort],MATCH(EA_Tabelle!$L941,BT[Bedarfsträger],0))))</f>
        <v/>
      </c>
      <c r="H941" s="80" t="str">
        <f>IF(EA_Tabelle!$L941="","",(INDEX(BT[BT_ID],MATCH(EA_Tabelle!$L941,BT[Bedarfsträger],0))))</f>
        <v/>
      </c>
      <c r="I941" s="82">
        <f t="shared" si="229"/>
        <v>0</v>
      </c>
      <c r="J941" s="82">
        <f t="shared" si="230"/>
        <v>0</v>
      </c>
      <c r="K941" s="83">
        <f t="shared" si="231"/>
        <v>0</v>
      </c>
      <c r="L941" s="44"/>
      <c r="M941" s="46"/>
      <c r="N941" s="208"/>
      <c r="O941" s="44"/>
      <c r="P941" s="43"/>
      <c r="Q941" s="206"/>
      <c r="R941" s="44"/>
      <c r="S941" s="90"/>
      <c r="T941" s="46"/>
      <c r="U941" s="210"/>
      <c r="V941" s="43"/>
      <c r="W941" s="186">
        <f>IFERROR(U941*INDEX(Preisstufen[Netto],MATCH(EA_Tabelle!T941,Preisstufen[Preisstufe],0)),0)</f>
        <v>0</v>
      </c>
      <c r="X941" s="186">
        <f t="shared" si="226"/>
        <v>0</v>
      </c>
      <c r="Y941" s="47"/>
      <c r="Z941" s="211"/>
      <c r="AA941" s="212"/>
      <c r="AB941" s="193">
        <f t="shared" si="232"/>
        <v>0</v>
      </c>
      <c r="AC941" s="211">
        <f t="shared" si="233"/>
        <v>0</v>
      </c>
      <c r="AD941" s="88">
        <v>0.19</v>
      </c>
      <c r="AE941" s="195">
        <f t="shared" si="236"/>
        <v>0</v>
      </c>
      <c r="AF941" s="211">
        <f t="shared" si="237"/>
        <v>0</v>
      </c>
      <c r="AG941" s="50"/>
      <c r="AH941" s="43"/>
      <c r="AI941" s="46"/>
      <c r="AJ941" s="43"/>
      <c r="AK941" s="43"/>
      <c r="AL941" s="46"/>
      <c r="AM941" s="47"/>
      <c r="AN941" s="76">
        <f t="shared" si="234"/>
        <v>0</v>
      </c>
      <c r="AO941" s="76">
        <f t="shared" si="238"/>
        <v>0</v>
      </c>
      <c r="AP941" s="214"/>
      <c r="AQ941" s="76">
        <f t="shared" si="235"/>
        <v>0</v>
      </c>
      <c r="AR941" s="91">
        <f t="shared" si="239"/>
        <v>0</v>
      </c>
      <c r="AS941" s="184">
        <f>IF(EA_Tabelle!$AI941="Ja",EA_Tabelle!$AM941,IF(EA_Tabelle!$Y941&lt;&gt;"",EA_Tabelle!$Y941,EA_Tabelle!$U941))</f>
        <v>0</v>
      </c>
      <c r="AT941" s="76">
        <f>IF(EA_Tabelle!$AI941="Ja",EA_Tabelle!$AN941,IF(EA_Tabelle!$AC941&lt;&gt;0,EA_Tabelle!$AC941,EA_Tabelle!$W941))</f>
        <v>0</v>
      </c>
      <c r="AU941" s="91">
        <f>IF(EA_Tabelle!$AI941="Ja",EA_Tabelle!$AO941,IF(EA_Tabelle!$AF941&lt;&gt;0,EA_Tabelle!$AF941,EA_Tabelle!$X941))</f>
        <v>0</v>
      </c>
    </row>
    <row r="942" spans="1:47" ht="25" customHeight="1" x14ac:dyDescent="0.3">
      <c r="A942" s="89" t="str">
        <f t="shared" si="240"/>
        <v>0_922</v>
      </c>
      <c r="B942" s="78">
        <f t="shared" si="227"/>
        <v>0</v>
      </c>
      <c r="C942" s="78">
        <f>IF(EA_Tabelle!$B617="","",COUNTIF($B$20:B941,EA_Tabelle!$B617)+1)</f>
        <v>922</v>
      </c>
      <c r="D942" s="77">
        <f t="shared" si="241"/>
        <v>0</v>
      </c>
      <c r="E942" s="77" t="e">
        <f>INDEX(Lieferanten[L_ID],MATCH(EA_Tabelle!$M942,Lieferanten[Lieferantenbezeichnung],0))</f>
        <v>#N/A</v>
      </c>
      <c r="F942" s="79">
        <f t="shared" si="228"/>
        <v>0</v>
      </c>
      <c r="G942" s="79" t="str">
        <f>IF(EA_Tabelle!$L942="","",(INDEX(BT[Ressort],MATCH(EA_Tabelle!$L942,BT[Bedarfsträger],0))))</f>
        <v/>
      </c>
      <c r="H942" s="80" t="str">
        <f>IF(EA_Tabelle!$L942="","",(INDEX(BT[BT_ID],MATCH(EA_Tabelle!$L942,BT[Bedarfsträger],0))))</f>
        <v/>
      </c>
      <c r="I942" s="82">
        <f t="shared" si="229"/>
        <v>0</v>
      </c>
      <c r="J942" s="82">
        <f t="shared" si="230"/>
        <v>0</v>
      </c>
      <c r="K942" s="83">
        <f t="shared" si="231"/>
        <v>0</v>
      </c>
      <c r="L942" s="44"/>
      <c r="M942" s="46"/>
      <c r="N942" s="208"/>
      <c r="O942" s="44"/>
      <c r="P942" s="43"/>
      <c r="Q942" s="206"/>
      <c r="R942" s="44"/>
      <c r="S942" s="90"/>
      <c r="T942" s="46"/>
      <c r="U942" s="210"/>
      <c r="V942" s="43"/>
      <c r="W942" s="186">
        <f>IFERROR(U942*INDEX(Preisstufen[Netto],MATCH(EA_Tabelle!T942,Preisstufen[Preisstufe],0)),0)</f>
        <v>0</v>
      </c>
      <c r="X942" s="186">
        <f t="shared" si="226"/>
        <v>0</v>
      </c>
      <c r="Y942" s="47"/>
      <c r="Z942" s="211"/>
      <c r="AA942" s="212"/>
      <c r="AB942" s="193">
        <f t="shared" si="232"/>
        <v>0</v>
      </c>
      <c r="AC942" s="211">
        <f t="shared" si="233"/>
        <v>0</v>
      </c>
      <c r="AD942" s="88">
        <v>0.19</v>
      </c>
      <c r="AE942" s="195">
        <f t="shared" si="236"/>
        <v>0</v>
      </c>
      <c r="AF942" s="211">
        <f t="shared" si="237"/>
        <v>0</v>
      </c>
      <c r="AG942" s="50"/>
      <c r="AH942" s="43"/>
      <c r="AI942" s="46"/>
      <c r="AJ942" s="43"/>
      <c r="AK942" s="43"/>
      <c r="AL942" s="46"/>
      <c r="AM942" s="47"/>
      <c r="AN942" s="76">
        <f t="shared" si="234"/>
        <v>0</v>
      </c>
      <c r="AO942" s="76">
        <f t="shared" si="238"/>
        <v>0</v>
      </c>
      <c r="AP942" s="214"/>
      <c r="AQ942" s="76">
        <f t="shared" si="235"/>
        <v>0</v>
      </c>
      <c r="AR942" s="91">
        <f t="shared" si="239"/>
        <v>0</v>
      </c>
      <c r="AS942" s="184">
        <f>IF(EA_Tabelle!$AI942="Ja",EA_Tabelle!$AM942,IF(EA_Tabelle!$Y942&lt;&gt;"",EA_Tabelle!$Y942,EA_Tabelle!$U942))</f>
        <v>0</v>
      </c>
      <c r="AT942" s="76">
        <f>IF(EA_Tabelle!$AI942="Ja",EA_Tabelle!$AN942,IF(EA_Tabelle!$AC942&lt;&gt;0,EA_Tabelle!$AC942,EA_Tabelle!$W942))</f>
        <v>0</v>
      </c>
      <c r="AU942" s="91">
        <f>IF(EA_Tabelle!$AI942="Ja",EA_Tabelle!$AO942,IF(EA_Tabelle!$AF942&lt;&gt;0,EA_Tabelle!$AF942,EA_Tabelle!$X942))</f>
        <v>0</v>
      </c>
    </row>
    <row r="943" spans="1:47" ht="25" customHeight="1" x14ac:dyDescent="0.3">
      <c r="A943" s="89" t="str">
        <f t="shared" si="240"/>
        <v>0_923</v>
      </c>
      <c r="B943" s="78">
        <f t="shared" si="227"/>
        <v>0</v>
      </c>
      <c r="C943" s="78">
        <f>IF(EA_Tabelle!$B618="","",COUNTIF($B$20:B942,EA_Tabelle!$B618)+1)</f>
        <v>923</v>
      </c>
      <c r="D943" s="77">
        <f t="shared" si="241"/>
        <v>0</v>
      </c>
      <c r="E943" s="77" t="e">
        <f>INDEX(Lieferanten[L_ID],MATCH(EA_Tabelle!$M943,Lieferanten[Lieferantenbezeichnung],0))</f>
        <v>#N/A</v>
      </c>
      <c r="F943" s="79">
        <f t="shared" si="228"/>
        <v>0</v>
      </c>
      <c r="G943" s="79" t="str">
        <f>IF(EA_Tabelle!$L943="","",(INDEX(BT[Ressort],MATCH(EA_Tabelle!$L943,BT[Bedarfsträger],0))))</f>
        <v/>
      </c>
      <c r="H943" s="80" t="str">
        <f>IF(EA_Tabelle!$L943="","",(INDEX(BT[BT_ID],MATCH(EA_Tabelle!$L943,BT[Bedarfsträger],0))))</f>
        <v/>
      </c>
      <c r="I943" s="82">
        <f t="shared" si="229"/>
        <v>0</v>
      </c>
      <c r="J943" s="82">
        <f t="shared" si="230"/>
        <v>0</v>
      </c>
      <c r="K943" s="83">
        <f t="shared" si="231"/>
        <v>0</v>
      </c>
      <c r="L943" s="44"/>
      <c r="M943" s="46"/>
      <c r="N943" s="208"/>
      <c r="O943" s="44"/>
      <c r="P943" s="43"/>
      <c r="Q943" s="206"/>
      <c r="R943" s="44"/>
      <c r="S943" s="90"/>
      <c r="T943" s="46"/>
      <c r="U943" s="210"/>
      <c r="V943" s="43"/>
      <c r="W943" s="186">
        <f>IFERROR(U943*INDEX(Preisstufen[Netto],MATCH(EA_Tabelle!T943,Preisstufen[Preisstufe],0)),0)</f>
        <v>0</v>
      </c>
      <c r="X943" s="186">
        <f t="shared" si="226"/>
        <v>0</v>
      </c>
      <c r="Y943" s="47"/>
      <c r="Z943" s="211"/>
      <c r="AA943" s="212"/>
      <c r="AB943" s="193">
        <f t="shared" si="232"/>
        <v>0</v>
      </c>
      <c r="AC943" s="211">
        <f t="shared" si="233"/>
        <v>0</v>
      </c>
      <c r="AD943" s="88">
        <v>0.19</v>
      </c>
      <c r="AE943" s="195">
        <f t="shared" si="236"/>
        <v>0</v>
      </c>
      <c r="AF943" s="211">
        <f t="shared" si="237"/>
        <v>0</v>
      </c>
      <c r="AG943" s="50"/>
      <c r="AH943" s="43"/>
      <c r="AI943" s="46"/>
      <c r="AJ943" s="43"/>
      <c r="AK943" s="43"/>
      <c r="AL943" s="46"/>
      <c r="AM943" s="47"/>
      <c r="AN943" s="76">
        <f t="shared" si="234"/>
        <v>0</v>
      </c>
      <c r="AO943" s="76">
        <f t="shared" si="238"/>
        <v>0</v>
      </c>
      <c r="AP943" s="214"/>
      <c r="AQ943" s="76">
        <f t="shared" si="235"/>
        <v>0</v>
      </c>
      <c r="AR943" s="91">
        <f t="shared" si="239"/>
        <v>0</v>
      </c>
      <c r="AS943" s="184">
        <f>IF(EA_Tabelle!$AI943="Ja",EA_Tabelle!$AM943,IF(EA_Tabelle!$Y943&lt;&gt;"",EA_Tabelle!$Y943,EA_Tabelle!$U943))</f>
        <v>0</v>
      </c>
      <c r="AT943" s="76">
        <f>IF(EA_Tabelle!$AI943="Ja",EA_Tabelle!$AN943,IF(EA_Tabelle!$AC943&lt;&gt;0,EA_Tabelle!$AC943,EA_Tabelle!$W943))</f>
        <v>0</v>
      </c>
      <c r="AU943" s="91">
        <f>IF(EA_Tabelle!$AI943="Ja",EA_Tabelle!$AO943,IF(EA_Tabelle!$AF943&lt;&gt;0,EA_Tabelle!$AF943,EA_Tabelle!$X943))</f>
        <v>0</v>
      </c>
    </row>
    <row r="944" spans="1:47" ht="25" customHeight="1" x14ac:dyDescent="0.3">
      <c r="A944" s="89" t="str">
        <f t="shared" si="240"/>
        <v>0_924</v>
      </c>
      <c r="B944" s="78">
        <f t="shared" si="227"/>
        <v>0</v>
      </c>
      <c r="C944" s="78">
        <f>IF(EA_Tabelle!$B619="","",COUNTIF($B$20:B943,EA_Tabelle!$B619)+1)</f>
        <v>924</v>
      </c>
      <c r="D944" s="77">
        <f t="shared" si="241"/>
        <v>0</v>
      </c>
      <c r="E944" s="77" t="e">
        <f>INDEX(Lieferanten[L_ID],MATCH(EA_Tabelle!$M944,Lieferanten[Lieferantenbezeichnung],0))</f>
        <v>#N/A</v>
      </c>
      <c r="F944" s="79">
        <f t="shared" si="228"/>
        <v>0</v>
      </c>
      <c r="G944" s="79" t="str">
        <f>IF(EA_Tabelle!$L944="","",(INDEX(BT[Ressort],MATCH(EA_Tabelle!$L944,BT[Bedarfsträger],0))))</f>
        <v/>
      </c>
      <c r="H944" s="80" t="str">
        <f>IF(EA_Tabelle!$L944="","",(INDEX(BT[BT_ID],MATCH(EA_Tabelle!$L944,BT[Bedarfsträger],0))))</f>
        <v/>
      </c>
      <c r="I944" s="82">
        <f t="shared" si="229"/>
        <v>0</v>
      </c>
      <c r="J944" s="82">
        <f t="shared" si="230"/>
        <v>0</v>
      </c>
      <c r="K944" s="83">
        <f t="shared" si="231"/>
        <v>0</v>
      </c>
      <c r="L944" s="44"/>
      <c r="M944" s="46"/>
      <c r="N944" s="208"/>
      <c r="O944" s="44"/>
      <c r="P944" s="43"/>
      <c r="Q944" s="206"/>
      <c r="R944" s="44"/>
      <c r="S944" s="90"/>
      <c r="T944" s="46"/>
      <c r="U944" s="210"/>
      <c r="V944" s="43"/>
      <c r="W944" s="186">
        <f>IFERROR(U944*INDEX(Preisstufen[Netto],MATCH(EA_Tabelle!T944,Preisstufen[Preisstufe],0)),0)</f>
        <v>0</v>
      </c>
      <c r="X944" s="186">
        <f t="shared" si="226"/>
        <v>0</v>
      </c>
      <c r="Y944" s="47"/>
      <c r="Z944" s="211"/>
      <c r="AA944" s="212"/>
      <c r="AB944" s="193">
        <f t="shared" si="232"/>
        <v>0</v>
      </c>
      <c r="AC944" s="211">
        <f t="shared" si="233"/>
        <v>0</v>
      </c>
      <c r="AD944" s="88">
        <v>0.19</v>
      </c>
      <c r="AE944" s="195">
        <f t="shared" si="236"/>
        <v>0</v>
      </c>
      <c r="AF944" s="211">
        <f t="shared" si="237"/>
        <v>0</v>
      </c>
      <c r="AG944" s="50"/>
      <c r="AH944" s="43"/>
      <c r="AI944" s="46"/>
      <c r="AJ944" s="43"/>
      <c r="AK944" s="43"/>
      <c r="AL944" s="46"/>
      <c r="AM944" s="47"/>
      <c r="AN944" s="76">
        <f t="shared" si="234"/>
        <v>0</v>
      </c>
      <c r="AO944" s="76">
        <f t="shared" si="238"/>
        <v>0</v>
      </c>
      <c r="AP944" s="214"/>
      <c r="AQ944" s="76">
        <f t="shared" si="235"/>
        <v>0</v>
      </c>
      <c r="AR944" s="91">
        <f t="shared" si="239"/>
        <v>0</v>
      </c>
      <c r="AS944" s="184">
        <f>IF(EA_Tabelle!$AI944="Ja",EA_Tabelle!$AM944,IF(EA_Tabelle!$Y944&lt;&gt;"",EA_Tabelle!$Y944,EA_Tabelle!$U944))</f>
        <v>0</v>
      </c>
      <c r="AT944" s="76">
        <f>IF(EA_Tabelle!$AI944="Ja",EA_Tabelle!$AN944,IF(EA_Tabelle!$AC944&lt;&gt;0,EA_Tabelle!$AC944,EA_Tabelle!$W944))</f>
        <v>0</v>
      </c>
      <c r="AU944" s="91">
        <f>IF(EA_Tabelle!$AI944="Ja",EA_Tabelle!$AO944,IF(EA_Tabelle!$AF944&lt;&gt;0,EA_Tabelle!$AF944,EA_Tabelle!$X944))</f>
        <v>0</v>
      </c>
    </row>
    <row r="945" spans="1:47" ht="25" customHeight="1" x14ac:dyDescent="0.3">
      <c r="A945" s="89" t="str">
        <f t="shared" si="240"/>
        <v>0_925</v>
      </c>
      <c r="B945" s="78">
        <f t="shared" si="227"/>
        <v>0</v>
      </c>
      <c r="C945" s="78">
        <f>IF(EA_Tabelle!$B620="","",COUNTIF($B$20:B944,EA_Tabelle!$B620)+1)</f>
        <v>925</v>
      </c>
      <c r="D945" s="77">
        <f t="shared" si="241"/>
        <v>0</v>
      </c>
      <c r="E945" s="77" t="e">
        <f>INDEX(Lieferanten[L_ID],MATCH(EA_Tabelle!$M945,Lieferanten[Lieferantenbezeichnung],0))</f>
        <v>#N/A</v>
      </c>
      <c r="F945" s="79">
        <f t="shared" si="228"/>
        <v>0</v>
      </c>
      <c r="G945" s="79" t="str">
        <f>IF(EA_Tabelle!$L945="","",(INDEX(BT[Ressort],MATCH(EA_Tabelle!$L945,BT[Bedarfsträger],0))))</f>
        <v/>
      </c>
      <c r="H945" s="80" t="str">
        <f>IF(EA_Tabelle!$L945="","",(INDEX(BT[BT_ID],MATCH(EA_Tabelle!$L945,BT[Bedarfsträger],0))))</f>
        <v/>
      </c>
      <c r="I945" s="82">
        <f t="shared" si="229"/>
        <v>0</v>
      </c>
      <c r="J945" s="82">
        <f t="shared" si="230"/>
        <v>0</v>
      </c>
      <c r="K945" s="83">
        <f t="shared" si="231"/>
        <v>0</v>
      </c>
      <c r="L945" s="44"/>
      <c r="M945" s="46"/>
      <c r="N945" s="208"/>
      <c r="O945" s="44"/>
      <c r="P945" s="43"/>
      <c r="Q945" s="206"/>
      <c r="R945" s="44"/>
      <c r="S945" s="90"/>
      <c r="T945" s="46"/>
      <c r="U945" s="210"/>
      <c r="V945" s="43"/>
      <c r="W945" s="186">
        <f>IFERROR(U945*INDEX(Preisstufen[Netto],MATCH(EA_Tabelle!T945,Preisstufen[Preisstufe],0)),0)</f>
        <v>0</v>
      </c>
      <c r="X945" s="186">
        <f t="shared" si="226"/>
        <v>0</v>
      </c>
      <c r="Y945" s="47"/>
      <c r="Z945" s="211"/>
      <c r="AA945" s="212"/>
      <c r="AB945" s="193">
        <f t="shared" si="232"/>
        <v>0</v>
      </c>
      <c r="AC945" s="211">
        <f t="shared" si="233"/>
        <v>0</v>
      </c>
      <c r="AD945" s="88">
        <v>0.19</v>
      </c>
      <c r="AE945" s="195">
        <f t="shared" si="236"/>
        <v>0</v>
      </c>
      <c r="AF945" s="211">
        <f t="shared" si="237"/>
        <v>0</v>
      </c>
      <c r="AG945" s="50"/>
      <c r="AH945" s="43"/>
      <c r="AI945" s="46"/>
      <c r="AJ945" s="43"/>
      <c r="AK945" s="43"/>
      <c r="AL945" s="46"/>
      <c r="AM945" s="47"/>
      <c r="AN945" s="76">
        <f t="shared" si="234"/>
        <v>0</v>
      </c>
      <c r="AO945" s="76">
        <f t="shared" si="238"/>
        <v>0</v>
      </c>
      <c r="AP945" s="214"/>
      <c r="AQ945" s="76">
        <f t="shared" si="235"/>
        <v>0</v>
      </c>
      <c r="AR945" s="91">
        <f t="shared" si="239"/>
        <v>0</v>
      </c>
      <c r="AS945" s="184">
        <f>IF(EA_Tabelle!$AI945="Ja",EA_Tabelle!$AM945,IF(EA_Tabelle!$Y945&lt;&gt;"",EA_Tabelle!$Y945,EA_Tabelle!$U945))</f>
        <v>0</v>
      </c>
      <c r="AT945" s="76">
        <f>IF(EA_Tabelle!$AI945="Ja",EA_Tabelle!$AN945,IF(EA_Tabelle!$AC945&lt;&gt;0,EA_Tabelle!$AC945,EA_Tabelle!$W945))</f>
        <v>0</v>
      </c>
      <c r="AU945" s="91">
        <f>IF(EA_Tabelle!$AI945="Ja",EA_Tabelle!$AO945,IF(EA_Tabelle!$AF945&lt;&gt;0,EA_Tabelle!$AF945,EA_Tabelle!$X945))</f>
        <v>0</v>
      </c>
    </row>
    <row r="946" spans="1:47" ht="25" customHeight="1" x14ac:dyDescent="0.3">
      <c r="A946" s="89" t="str">
        <f t="shared" si="240"/>
        <v>0_926</v>
      </c>
      <c r="B946" s="78">
        <f t="shared" si="227"/>
        <v>0</v>
      </c>
      <c r="C946" s="78">
        <f>IF(EA_Tabelle!$B621="","",COUNTIF($B$20:B945,EA_Tabelle!$B621)+1)</f>
        <v>926</v>
      </c>
      <c r="D946" s="77">
        <f t="shared" si="241"/>
        <v>0</v>
      </c>
      <c r="E946" s="77" t="e">
        <f>INDEX(Lieferanten[L_ID],MATCH(EA_Tabelle!$M946,Lieferanten[Lieferantenbezeichnung],0))</f>
        <v>#N/A</v>
      </c>
      <c r="F946" s="79">
        <f t="shared" si="228"/>
        <v>0</v>
      </c>
      <c r="G946" s="79" t="str">
        <f>IF(EA_Tabelle!$L946="","",(INDEX(BT[Ressort],MATCH(EA_Tabelle!$L946,BT[Bedarfsträger],0))))</f>
        <v/>
      </c>
      <c r="H946" s="80" t="str">
        <f>IF(EA_Tabelle!$L946="","",(INDEX(BT[BT_ID],MATCH(EA_Tabelle!$L946,BT[Bedarfsträger],0))))</f>
        <v/>
      </c>
      <c r="I946" s="82">
        <f t="shared" si="229"/>
        <v>0</v>
      </c>
      <c r="J946" s="82">
        <f t="shared" si="230"/>
        <v>0</v>
      </c>
      <c r="K946" s="83">
        <f t="shared" si="231"/>
        <v>0</v>
      </c>
      <c r="L946" s="44"/>
      <c r="M946" s="46"/>
      <c r="N946" s="208"/>
      <c r="O946" s="44"/>
      <c r="P946" s="43"/>
      <c r="Q946" s="206"/>
      <c r="R946" s="44"/>
      <c r="S946" s="90"/>
      <c r="T946" s="46"/>
      <c r="U946" s="210"/>
      <c r="V946" s="43"/>
      <c r="W946" s="186">
        <f>IFERROR(U946*INDEX(Preisstufen[Netto],MATCH(EA_Tabelle!T946,Preisstufen[Preisstufe],0)),0)</f>
        <v>0</v>
      </c>
      <c r="X946" s="186">
        <f t="shared" si="226"/>
        <v>0</v>
      </c>
      <c r="Y946" s="47"/>
      <c r="Z946" s="211"/>
      <c r="AA946" s="212"/>
      <c r="AB946" s="193">
        <f t="shared" si="232"/>
        <v>0</v>
      </c>
      <c r="AC946" s="211">
        <f t="shared" si="233"/>
        <v>0</v>
      </c>
      <c r="AD946" s="88">
        <v>0.19</v>
      </c>
      <c r="AE946" s="195">
        <f t="shared" si="236"/>
        <v>0</v>
      </c>
      <c r="AF946" s="211">
        <f t="shared" si="237"/>
        <v>0</v>
      </c>
      <c r="AG946" s="50"/>
      <c r="AH946" s="43"/>
      <c r="AI946" s="46"/>
      <c r="AJ946" s="43"/>
      <c r="AK946" s="43"/>
      <c r="AL946" s="46"/>
      <c r="AM946" s="47"/>
      <c r="AN946" s="76">
        <f t="shared" si="234"/>
        <v>0</v>
      </c>
      <c r="AO946" s="76">
        <f t="shared" si="238"/>
        <v>0</v>
      </c>
      <c r="AP946" s="214"/>
      <c r="AQ946" s="76">
        <f t="shared" si="235"/>
        <v>0</v>
      </c>
      <c r="AR946" s="91">
        <f t="shared" si="239"/>
        <v>0</v>
      </c>
      <c r="AS946" s="184">
        <f>IF(EA_Tabelle!$AI946="Ja",EA_Tabelle!$AM946,IF(EA_Tabelle!$Y946&lt;&gt;"",EA_Tabelle!$Y946,EA_Tabelle!$U946))</f>
        <v>0</v>
      </c>
      <c r="AT946" s="76">
        <f>IF(EA_Tabelle!$AI946="Ja",EA_Tabelle!$AN946,IF(EA_Tabelle!$AC946&lt;&gt;0,EA_Tabelle!$AC946,EA_Tabelle!$W946))</f>
        <v>0</v>
      </c>
      <c r="AU946" s="91">
        <f>IF(EA_Tabelle!$AI946="Ja",EA_Tabelle!$AO946,IF(EA_Tabelle!$AF946&lt;&gt;0,EA_Tabelle!$AF946,EA_Tabelle!$X946))</f>
        <v>0</v>
      </c>
    </row>
    <row r="947" spans="1:47" ht="25" customHeight="1" x14ac:dyDescent="0.3">
      <c r="A947" s="89" t="str">
        <f t="shared" si="240"/>
        <v>0_927</v>
      </c>
      <c r="B947" s="78">
        <f t="shared" si="227"/>
        <v>0</v>
      </c>
      <c r="C947" s="78">
        <f>IF(EA_Tabelle!$B622="","",COUNTIF($B$20:B946,EA_Tabelle!$B622)+1)</f>
        <v>927</v>
      </c>
      <c r="D947" s="77">
        <f t="shared" si="241"/>
        <v>0</v>
      </c>
      <c r="E947" s="77" t="e">
        <f>INDEX(Lieferanten[L_ID],MATCH(EA_Tabelle!$M947,Lieferanten[Lieferantenbezeichnung],0))</f>
        <v>#N/A</v>
      </c>
      <c r="F947" s="79">
        <f t="shared" si="228"/>
        <v>0</v>
      </c>
      <c r="G947" s="79" t="str">
        <f>IF(EA_Tabelle!$L947="","",(INDEX(BT[Ressort],MATCH(EA_Tabelle!$L947,BT[Bedarfsträger],0))))</f>
        <v/>
      </c>
      <c r="H947" s="80" t="str">
        <f>IF(EA_Tabelle!$L947="","",(INDEX(BT[BT_ID],MATCH(EA_Tabelle!$L947,BT[Bedarfsträger],0))))</f>
        <v/>
      </c>
      <c r="I947" s="82">
        <f t="shared" si="229"/>
        <v>0</v>
      </c>
      <c r="J947" s="82">
        <f t="shared" si="230"/>
        <v>0</v>
      </c>
      <c r="K947" s="83">
        <f t="shared" si="231"/>
        <v>0</v>
      </c>
      <c r="L947" s="44"/>
      <c r="M947" s="46"/>
      <c r="N947" s="208"/>
      <c r="O947" s="44"/>
      <c r="P947" s="43"/>
      <c r="Q947" s="206"/>
      <c r="R947" s="44"/>
      <c r="S947" s="90"/>
      <c r="T947" s="46"/>
      <c r="U947" s="210"/>
      <c r="V947" s="43"/>
      <c r="W947" s="186">
        <f>IFERROR(U947*INDEX(Preisstufen[Netto],MATCH(EA_Tabelle!T947,Preisstufen[Preisstufe],0)),0)</f>
        <v>0</v>
      </c>
      <c r="X947" s="186">
        <f t="shared" si="226"/>
        <v>0</v>
      </c>
      <c r="Y947" s="47"/>
      <c r="Z947" s="211"/>
      <c r="AA947" s="212"/>
      <c r="AB947" s="193">
        <f t="shared" si="232"/>
        <v>0</v>
      </c>
      <c r="AC947" s="211">
        <f t="shared" si="233"/>
        <v>0</v>
      </c>
      <c r="AD947" s="88">
        <v>0.19</v>
      </c>
      <c r="AE947" s="195">
        <f t="shared" si="236"/>
        <v>0</v>
      </c>
      <c r="AF947" s="211">
        <f t="shared" si="237"/>
        <v>0</v>
      </c>
      <c r="AG947" s="50"/>
      <c r="AH947" s="43"/>
      <c r="AI947" s="46"/>
      <c r="AJ947" s="43"/>
      <c r="AK947" s="43"/>
      <c r="AL947" s="46"/>
      <c r="AM947" s="47"/>
      <c r="AN947" s="76">
        <f t="shared" si="234"/>
        <v>0</v>
      </c>
      <c r="AO947" s="76">
        <f t="shared" si="238"/>
        <v>0</v>
      </c>
      <c r="AP947" s="214"/>
      <c r="AQ947" s="76">
        <f t="shared" si="235"/>
        <v>0</v>
      </c>
      <c r="AR947" s="91">
        <f t="shared" si="239"/>
        <v>0</v>
      </c>
      <c r="AS947" s="184">
        <f>IF(EA_Tabelle!$AI947="Ja",EA_Tabelle!$AM947,IF(EA_Tabelle!$Y947&lt;&gt;"",EA_Tabelle!$Y947,EA_Tabelle!$U947))</f>
        <v>0</v>
      </c>
      <c r="AT947" s="76">
        <f>IF(EA_Tabelle!$AI947="Ja",EA_Tabelle!$AN947,IF(EA_Tabelle!$AC947&lt;&gt;0,EA_Tabelle!$AC947,EA_Tabelle!$W947))</f>
        <v>0</v>
      </c>
      <c r="AU947" s="91">
        <f>IF(EA_Tabelle!$AI947="Ja",EA_Tabelle!$AO947,IF(EA_Tabelle!$AF947&lt;&gt;0,EA_Tabelle!$AF947,EA_Tabelle!$X947))</f>
        <v>0</v>
      </c>
    </row>
    <row r="948" spans="1:47" ht="25" customHeight="1" x14ac:dyDescent="0.3">
      <c r="A948" s="89" t="str">
        <f t="shared" si="240"/>
        <v>0_928</v>
      </c>
      <c r="B948" s="78">
        <f t="shared" si="227"/>
        <v>0</v>
      </c>
      <c r="C948" s="78">
        <f>IF(EA_Tabelle!$B623="","",COUNTIF($B$20:B947,EA_Tabelle!$B623)+1)</f>
        <v>928</v>
      </c>
      <c r="D948" s="77">
        <f t="shared" si="241"/>
        <v>0</v>
      </c>
      <c r="E948" s="77" t="e">
        <f>INDEX(Lieferanten[L_ID],MATCH(EA_Tabelle!$M948,Lieferanten[Lieferantenbezeichnung],0))</f>
        <v>#N/A</v>
      </c>
      <c r="F948" s="79">
        <f t="shared" si="228"/>
        <v>0</v>
      </c>
      <c r="G948" s="79" t="str">
        <f>IF(EA_Tabelle!$L948="","",(INDEX(BT[Ressort],MATCH(EA_Tabelle!$L948,BT[Bedarfsträger],0))))</f>
        <v/>
      </c>
      <c r="H948" s="80" t="str">
        <f>IF(EA_Tabelle!$L948="","",(INDEX(BT[BT_ID],MATCH(EA_Tabelle!$L948,BT[Bedarfsträger],0))))</f>
        <v/>
      </c>
      <c r="I948" s="82">
        <f t="shared" si="229"/>
        <v>0</v>
      </c>
      <c r="J948" s="82">
        <f t="shared" si="230"/>
        <v>0</v>
      </c>
      <c r="K948" s="83">
        <f t="shared" si="231"/>
        <v>0</v>
      </c>
      <c r="L948" s="44"/>
      <c r="M948" s="46"/>
      <c r="N948" s="208"/>
      <c r="O948" s="44"/>
      <c r="P948" s="43"/>
      <c r="Q948" s="206"/>
      <c r="R948" s="44"/>
      <c r="S948" s="90"/>
      <c r="T948" s="46"/>
      <c r="U948" s="210"/>
      <c r="V948" s="43"/>
      <c r="W948" s="186">
        <f>IFERROR(U948*INDEX(Preisstufen[Netto],MATCH(EA_Tabelle!T948,Preisstufen[Preisstufe],0)),0)</f>
        <v>0</v>
      </c>
      <c r="X948" s="186">
        <f t="shared" si="226"/>
        <v>0</v>
      </c>
      <c r="Y948" s="47"/>
      <c r="Z948" s="211"/>
      <c r="AA948" s="212"/>
      <c r="AB948" s="193">
        <f t="shared" si="232"/>
        <v>0</v>
      </c>
      <c r="AC948" s="211">
        <f t="shared" si="233"/>
        <v>0</v>
      </c>
      <c r="AD948" s="88">
        <v>0.19</v>
      </c>
      <c r="AE948" s="195">
        <f t="shared" si="236"/>
        <v>0</v>
      </c>
      <c r="AF948" s="211">
        <f t="shared" si="237"/>
        <v>0</v>
      </c>
      <c r="AG948" s="50"/>
      <c r="AH948" s="43"/>
      <c r="AI948" s="46"/>
      <c r="AJ948" s="43"/>
      <c r="AK948" s="43"/>
      <c r="AL948" s="46"/>
      <c r="AM948" s="47"/>
      <c r="AN948" s="76">
        <f t="shared" si="234"/>
        <v>0</v>
      </c>
      <c r="AO948" s="76">
        <f t="shared" si="238"/>
        <v>0</v>
      </c>
      <c r="AP948" s="214"/>
      <c r="AQ948" s="76">
        <f t="shared" si="235"/>
        <v>0</v>
      </c>
      <c r="AR948" s="91">
        <f t="shared" si="239"/>
        <v>0</v>
      </c>
      <c r="AS948" s="184">
        <f>IF(EA_Tabelle!$AI948="Ja",EA_Tabelle!$AM948,IF(EA_Tabelle!$Y948&lt;&gt;"",EA_Tabelle!$Y948,EA_Tabelle!$U948))</f>
        <v>0</v>
      </c>
      <c r="AT948" s="76">
        <f>IF(EA_Tabelle!$AI948="Ja",EA_Tabelle!$AN948,IF(EA_Tabelle!$AC948&lt;&gt;0,EA_Tabelle!$AC948,EA_Tabelle!$W948))</f>
        <v>0</v>
      </c>
      <c r="AU948" s="91">
        <f>IF(EA_Tabelle!$AI948="Ja",EA_Tabelle!$AO948,IF(EA_Tabelle!$AF948&lt;&gt;0,EA_Tabelle!$AF948,EA_Tabelle!$X948))</f>
        <v>0</v>
      </c>
    </row>
    <row r="949" spans="1:47" ht="25" customHeight="1" x14ac:dyDescent="0.3">
      <c r="A949" s="89" t="str">
        <f t="shared" si="240"/>
        <v>0_929</v>
      </c>
      <c r="B949" s="78">
        <f t="shared" si="227"/>
        <v>0</v>
      </c>
      <c r="C949" s="78">
        <f>IF(EA_Tabelle!$B624="","",COUNTIF($B$20:B948,EA_Tabelle!$B624)+1)</f>
        <v>929</v>
      </c>
      <c r="D949" s="77">
        <f t="shared" si="241"/>
        <v>0</v>
      </c>
      <c r="E949" s="77" t="e">
        <f>INDEX(Lieferanten[L_ID],MATCH(EA_Tabelle!$M949,Lieferanten[Lieferantenbezeichnung],0))</f>
        <v>#N/A</v>
      </c>
      <c r="F949" s="79">
        <f t="shared" si="228"/>
        <v>0</v>
      </c>
      <c r="G949" s="79" t="str">
        <f>IF(EA_Tabelle!$L949="","",(INDEX(BT[Ressort],MATCH(EA_Tabelle!$L949,BT[Bedarfsträger],0))))</f>
        <v/>
      </c>
      <c r="H949" s="80" t="str">
        <f>IF(EA_Tabelle!$L949="","",(INDEX(BT[BT_ID],MATCH(EA_Tabelle!$L949,BT[Bedarfsträger],0))))</f>
        <v/>
      </c>
      <c r="I949" s="82">
        <f t="shared" si="229"/>
        <v>0</v>
      </c>
      <c r="J949" s="82">
        <f t="shared" si="230"/>
        <v>0</v>
      </c>
      <c r="K949" s="83">
        <f t="shared" si="231"/>
        <v>0</v>
      </c>
      <c r="L949" s="44"/>
      <c r="M949" s="46"/>
      <c r="N949" s="208"/>
      <c r="O949" s="44"/>
      <c r="P949" s="43"/>
      <c r="Q949" s="206"/>
      <c r="R949" s="44"/>
      <c r="S949" s="90"/>
      <c r="T949" s="46"/>
      <c r="U949" s="210"/>
      <c r="V949" s="43"/>
      <c r="W949" s="186">
        <f>IFERROR(U949*INDEX(Preisstufen[Netto],MATCH(EA_Tabelle!T949,Preisstufen[Preisstufe],0)),0)</f>
        <v>0</v>
      </c>
      <c r="X949" s="186">
        <f t="shared" si="226"/>
        <v>0</v>
      </c>
      <c r="Y949" s="47"/>
      <c r="Z949" s="211"/>
      <c r="AA949" s="212"/>
      <c r="AB949" s="193">
        <f t="shared" si="232"/>
        <v>0</v>
      </c>
      <c r="AC949" s="211">
        <f t="shared" si="233"/>
        <v>0</v>
      </c>
      <c r="AD949" s="88">
        <v>0.19</v>
      </c>
      <c r="AE949" s="195">
        <f t="shared" si="236"/>
        <v>0</v>
      </c>
      <c r="AF949" s="211">
        <f t="shared" si="237"/>
        <v>0</v>
      </c>
      <c r="AG949" s="50"/>
      <c r="AH949" s="43"/>
      <c r="AI949" s="46"/>
      <c r="AJ949" s="43"/>
      <c r="AK949" s="43"/>
      <c r="AL949" s="46"/>
      <c r="AM949" s="47"/>
      <c r="AN949" s="76">
        <f t="shared" si="234"/>
        <v>0</v>
      </c>
      <c r="AO949" s="76">
        <f t="shared" si="238"/>
        <v>0</v>
      </c>
      <c r="AP949" s="214"/>
      <c r="AQ949" s="76">
        <f t="shared" si="235"/>
        <v>0</v>
      </c>
      <c r="AR949" s="91">
        <f t="shared" si="239"/>
        <v>0</v>
      </c>
      <c r="AS949" s="184">
        <f>IF(EA_Tabelle!$AI949="Ja",EA_Tabelle!$AM949,IF(EA_Tabelle!$Y949&lt;&gt;"",EA_Tabelle!$Y949,EA_Tabelle!$U949))</f>
        <v>0</v>
      </c>
      <c r="AT949" s="76">
        <f>IF(EA_Tabelle!$AI949="Ja",EA_Tabelle!$AN949,IF(EA_Tabelle!$AC949&lt;&gt;0,EA_Tabelle!$AC949,EA_Tabelle!$W949))</f>
        <v>0</v>
      </c>
      <c r="AU949" s="91">
        <f>IF(EA_Tabelle!$AI949="Ja",EA_Tabelle!$AO949,IF(EA_Tabelle!$AF949&lt;&gt;0,EA_Tabelle!$AF949,EA_Tabelle!$X949))</f>
        <v>0</v>
      </c>
    </row>
    <row r="950" spans="1:47" ht="25" customHeight="1" x14ac:dyDescent="0.3">
      <c r="A950" s="89" t="str">
        <f t="shared" si="240"/>
        <v>0_930</v>
      </c>
      <c r="B950" s="78">
        <f t="shared" si="227"/>
        <v>0</v>
      </c>
      <c r="C950" s="78">
        <f>IF(EA_Tabelle!$B625="","",COUNTIF($B$20:B949,EA_Tabelle!$B625)+1)</f>
        <v>930</v>
      </c>
      <c r="D950" s="77">
        <f t="shared" si="241"/>
        <v>0</v>
      </c>
      <c r="E950" s="77" t="e">
        <f>INDEX(Lieferanten[L_ID],MATCH(EA_Tabelle!$M950,Lieferanten[Lieferantenbezeichnung],0))</f>
        <v>#N/A</v>
      </c>
      <c r="F950" s="79">
        <f t="shared" si="228"/>
        <v>0</v>
      </c>
      <c r="G950" s="79" t="str">
        <f>IF(EA_Tabelle!$L950="","",(INDEX(BT[Ressort],MATCH(EA_Tabelle!$L950,BT[Bedarfsträger],0))))</f>
        <v/>
      </c>
      <c r="H950" s="80" t="str">
        <f>IF(EA_Tabelle!$L950="","",(INDEX(BT[BT_ID],MATCH(EA_Tabelle!$L950,BT[Bedarfsträger],0))))</f>
        <v/>
      </c>
      <c r="I950" s="82">
        <f t="shared" si="229"/>
        <v>0</v>
      </c>
      <c r="J950" s="82">
        <f t="shared" si="230"/>
        <v>0</v>
      </c>
      <c r="K950" s="83">
        <f t="shared" si="231"/>
        <v>0</v>
      </c>
      <c r="L950" s="44"/>
      <c r="M950" s="46"/>
      <c r="N950" s="208"/>
      <c r="O950" s="44"/>
      <c r="P950" s="43"/>
      <c r="Q950" s="206"/>
      <c r="R950" s="44"/>
      <c r="S950" s="90"/>
      <c r="T950" s="46"/>
      <c r="U950" s="210"/>
      <c r="V950" s="43"/>
      <c r="W950" s="186">
        <f>IFERROR(U950*INDEX(Preisstufen[Netto],MATCH(EA_Tabelle!T950,Preisstufen[Preisstufe],0)),0)</f>
        <v>0</v>
      </c>
      <c r="X950" s="186">
        <f t="shared" ref="X950:X1013" si="242">W950*(1+AD950)</f>
        <v>0</v>
      </c>
      <c r="Y950" s="47"/>
      <c r="Z950" s="211"/>
      <c r="AA950" s="212"/>
      <c r="AB950" s="193">
        <f t="shared" si="232"/>
        <v>0</v>
      </c>
      <c r="AC950" s="211">
        <f t="shared" si="233"/>
        <v>0</v>
      </c>
      <c r="AD950" s="88">
        <v>0.19</v>
      </c>
      <c r="AE950" s="195">
        <f t="shared" si="236"/>
        <v>0</v>
      </c>
      <c r="AF950" s="211">
        <f t="shared" si="237"/>
        <v>0</v>
      </c>
      <c r="AG950" s="50"/>
      <c r="AH950" s="43"/>
      <c r="AI950" s="46"/>
      <c r="AJ950" s="43"/>
      <c r="AK950" s="43"/>
      <c r="AL950" s="46"/>
      <c r="AM950" s="47"/>
      <c r="AN950" s="76">
        <f t="shared" si="234"/>
        <v>0</v>
      </c>
      <c r="AO950" s="76">
        <f t="shared" si="238"/>
        <v>0</v>
      </c>
      <c r="AP950" s="214"/>
      <c r="AQ950" s="76">
        <f t="shared" si="235"/>
        <v>0</v>
      </c>
      <c r="AR950" s="91">
        <f t="shared" si="239"/>
        <v>0</v>
      </c>
      <c r="AS950" s="184">
        <f>IF(EA_Tabelle!$AI950="Ja",EA_Tabelle!$AM950,IF(EA_Tabelle!$Y950&lt;&gt;"",EA_Tabelle!$Y950,EA_Tabelle!$U950))</f>
        <v>0</v>
      </c>
      <c r="AT950" s="76">
        <f>IF(EA_Tabelle!$AI950="Ja",EA_Tabelle!$AN950,IF(EA_Tabelle!$AC950&lt;&gt;0,EA_Tabelle!$AC950,EA_Tabelle!$W950))</f>
        <v>0</v>
      </c>
      <c r="AU950" s="91">
        <f>IF(EA_Tabelle!$AI950="Ja",EA_Tabelle!$AO950,IF(EA_Tabelle!$AF950&lt;&gt;0,EA_Tabelle!$AF950,EA_Tabelle!$X950))</f>
        <v>0</v>
      </c>
    </row>
    <row r="951" spans="1:47" ht="25" customHeight="1" x14ac:dyDescent="0.3">
      <c r="A951" s="89" t="str">
        <f t="shared" si="240"/>
        <v>0_931</v>
      </c>
      <c r="B951" s="78">
        <f t="shared" si="227"/>
        <v>0</v>
      </c>
      <c r="C951" s="78">
        <f>IF(EA_Tabelle!$B626="","",COUNTIF($B$20:B950,EA_Tabelle!$B626)+1)</f>
        <v>931</v>
      </c>
      <c r="D951" s="77">
        <f t="shared" si="241"/>
        <v>0</v>
      </c>
      <c r="E951" s="77" t="e">
        <f>INDEX(Lieferanten[L_ID],MATCH(EA_Tabelle!$M951,Lieferanten[Lieferantenbezeichnung],0))</f>
        <v>#N/A</v>
      </c>
      <c r="F951" s="79">
        <f t="shared" si="228"/>
        <v>0</v>
      </c>
      <c r="G951" s="79" t="str">
        <f>IF(EA_Tabelle!$L951="","",(INDEX(BT[Ressort],MATCH(EA_Tabelle!$L951,BT[Bedarfsträger],0))))</f>
        <v/>
      </c>
      <c r="H951" s="80" t="str">
        <f>IF(EA_Tabelle!$L951="","",(INDEX(BT[BT_ID],MATCH(EA_Tabelle!$L951,BT[Bedarfsträger],0))))</f>
        <v/>
      </c>
      <c r="I951" s="82">
        <f t="shared" si="229"/>
        <v>0</v>
      </c>
      <c r="J951" s="82">
        <f t="shared" si="230"/>
        <v>0</v>
      </c>
      <c r="K951" s="83">
        <f t="shared" si="231"/>
        <v>0</v>
      </c>
      <c r="L951" s="44"/>
      <c r="M951" s="46"/>
      <c r="N951" s="208"/>
      <c r="O951" s="44"/>
      <c r="P951" s="43"/>
      <c r="Q951" s="206"/>
      <c r="R951" s="44"/>
      <c r="S951" s="90"/>
      <c r="T951" s="46"/>
      <c r="U951" s="210"/>
      <c r="V951" s="43"/>
      <c r="W951" s="186">
        <f>IFERROR(U951*INDEX(Preisstufen[Netto],MATCH(EA_Tabelle!T951,Preisstufen[Preisstufe],0)),0)</f>
        <v>0</v>
      </c>
      <c r="X951" s="186">
        <f t="shared" si="242"/>
        <v>0</v>
      </c>
      <c r="Y951" s="47"/>
      <c r="Z951" s="211"/>
      <c r="AA951" s="212"/>
      <c r="AB951" s="193">
        <f t="shared" si="232"/>
        <v>0</v>
      </c>
      <c r="AC951" s="211">
        <f t="shared" si="233"/>
        <v>0</v>
      </c>
      <c r="AD951" s="88">
        <v>0.19</v>
      </c>
      <c r="AE951" s="195">
        <f t="shared" si="236"/>
        <v>0</v>
      </c>
      <c r="AF951" s="211">
        <f t="shared" si="237"/>
        <v>0</v>
      </c>
      <c r="AG951" s="50"/>
      <c r="AH951" s="43"/>
      <c r="AI951" s="46"/>
      <c r="AJ951" s="43"/>
      <c r="AK951" s="43"/>
      <c r="AL951" s="46"/>
      <c r="AM951" s="47"/>
      <c r="AN951" s="76">
        <f t="shared" si="234"/>
        <v>0</v>
      </c>
      <c r="AO951" s="76">
        <f t="shared" si="238"/>
        <v>0</v>
      </c>
      <c r="AP951" s="214"/>
      <c r="AQ951" s="76">
        <f t="shared" si="235"/>
        <v>0</v>
      </c>
      <c r="AR951" s="91">
        <f t="shared" si="239"/>
        <v>0</v>
      </c>
      <c r="AS951" s="184">
        <f>IF(EA_Tabelle!$AI951="Ja",EA_Tabelle!$AM951,IF(EA_Tabelle!$Y951&lt;&gt;"",EA_Tabelle!$Y951,EA_Tabelle!$U951))</f>
        <v>0</v>
      </c>
      <c r="AT951" s="76">
        <f>IF(EA_Tabelle!$AI951="Ja",EA_Tabelle!$AN951,IF(EA_Tabelle!$AC951&lt;&gt;0,EA_Tabelle!$AC951,EA_Tabelle!$W951))</f>
        <v>0</v>
      </c>
      <c r="AU951" s="91">
        <f>IF(EA_Tabelle!$AI951="Ja",EA_Tabelle!$AO951,IF(EA_Tabelle!$AF951&lt;&gt;0,EA_Tabelle!$AF951,EA_Tabelle!$X951))</f>
        <v>0</v>
      </c>
    </row>
    <row r="952" spans="1:47" ht="25" customHeight="1" x14ac:dyDescent="0.3">
      <c r="A952" s="89" t="str">
        <f t="shared" si="240"/>
        <v>0_932</v>
      </c>
      <c r="B952" s="78">
        <f t="shared" si="227"/>
        <v>0</v>
      </c>
      <c r="C952" s="78">
        <f>IF(EA_Tabelle!$B627="","",COUNTIF($B$20:B951,EA_Tabelle!$B627)+1)</f>
        <v>932</v>
      </c>
      <c r="D952" s="77">
        <f t="shared" si="241"/>
        <v>0</v>
      </c>
      <c r="E952" s="77" t="e">
        <f>INDEX(Lieferanten[L_ID],MATCH(EA_Tabelle!$M952,Lieferanten[Lieferantenbezeichnung],0))</f>
        <v>#N/A</v>
      </c>
      <c r="F952" s="79">
        <f t="shared" si="228"/>
        <v>0</v>
      </c>
      <c r="G952" s="79" t="str">
        <f>IF(EA_Tabelle!$L952="","",(INDEX(BT[Ressort],MATCH(EA_Tabelle!$L952,BT[Bedarfsträger],0))))</f>
        <v/>
      </c>
      <c r="H952" s="80" t="str">
        <f>IF(EA_Tabelle!$L952="","",(INDEX(BT[BT_ID],MATCH(EA_Tabelle!$L952,BT[Bedarfsträger],0))))</f>
        <v/>
      </c>
      <c r="I952" s="82">
        <f t="shared" si="229"/>
        <v>0</v>
      </c>
      <c r="J952" s="82">
        <f t="shared" si="230"/>
        <v>0</v>
      </c>
      <c r="K952" s="83">
        <f t="shared" si="231"/>
        <v>0</v>
      </c>
      <c r="L952" s="44"/>
      <c r="M952" s="46"/>
      <c r="N952" s="208"/>
      <c r="O952" s="44"/>
      <c r="P952" s="43"/>
      <c r="Q952" s="206"/>
      <c r="R952" s="44"/>
      <c r="S952" s="90"/>
      <c r="T952" s="46"/>
      <c r="U952" s="210"/>
      <c r="V952" s="43"/>
      <c r="W952" s="186">
        <f>IFERROR(U952*INDEX(Preisstufen[Netto],MATCH(EA_Tabelle!T952,Preisstufen[Preisstufe],0)),0)</f>
        <v>0</v>
      </c>
      <c r="X952" s="186">
        <f t="shared" si="242"/>
        <v>0</v>
      </c>
      <c r="Y952" s="47"/>
      <c r="Z952" s="211"/>
      <c r="AA952" s="212"/>
      <c r="AB952" s="193">
        <f t="shared" si="232"/>
        <v>0</v>
      </c>
      <c r="AC952" s="211">
        <f t="shared" si="233"/>
        <v>0</v>
      </c>
      <c r="AD952" s="88">
        <v>0.19</v>
      </c>
      <c r="AE952" s="195">
        <f t="shared" si="236"/>
        <v>0</v>
      </c>
      <c r="AF952" s="211">
        <f t="shared" si="237"/>
        <v>0</v>
      </c>
      <c r="AG952" s="50"/>
      <c r="AH952" s="43"/>
      <c r="AI952" s="46"/>
      <c r="AJ952" s="43"/>
      <c r="AK952" s="43"/>
      <c r="AL952" s="46"/>
      <c r="AM952" s="47"/>
      <c r="AN952" s="76">
        <f t="shared" si="234"/>
        <v>0</v>
      </c>
      <c r="AO952" s="76">
        <f t="shared" si="238"/>
        <v>0</v>
      </c>
      <c r="AP952" s="214"/>
      <c r="AQ952" s="76">
        <f t="shared" si="235"/>
        <v>0</v>
      </c>
      <c r="AR952" s="91">
        <f t="shared" si="239"/>
        <v>0</v>
      </c>
      <c r="AS952" s="184">
        <f>IF(EA_Tabelle!$AI952="Ja",EA_Tabelle!$AM952,IF(EA_Tabelle!$Y952&lt;&gt;"",EA_Tabelle!$Y952,EA_Tabelle!$U952))</f>
        <v>0</v>
      </c>
      <c r="AT952" s="76">
        <f>IF(EA_Tabelle!$AI952="Ja",EA_Tabelle!$AN952,IF(EA_Tabelle!$AC952&lt;&gt;0,EA_Tabelle!$AC952,EA_Tabelle!$W952))</f>
        <v>0</v>
      </c>
      <c r="AU952" s="91">
        <f>IF(EA_Tabelle!$AI952="Ja",EA_Tabelle!$AO952,IF(EA_Tabelle!$AF952&lt;&gt;0,EA_Tabelle!$AF952,EA_Tabelle!$X952))</f>
        <v>0</v>
      </c>
    </row>
    <row r="953" spans="1:47" ht="25" customHeight="1" x14ac:dyDescent="0.3">
      <c r="A953" s="89" t="str">
        <f t="shared" si="240"/>
        <v>0_933</v>
      </c>
      <c r="B953" s="78">
        <f t="shared" si="227"/>
        <v>0</v>
      </c>
      <c r="C953" s="78">
        <f>IF(EA_Tabelle!$B628="","",COUNTIF($B$20:B952,EA_Tabelle!$B628)+1)</f>
        <v>933</v>
      </c>
      <c r="D953" s="77">
        <f t="shared" si="241"/>
        <v>0</v>
      </c>
      <c r="E953" s="77" t="e">
        <f>INDEX(Lieferanten[L_ID],MATCH(EA_Tabelle!$M953,Lieferanten[Lieferantenbezeichnung],0))</f>
        <v>#N/A</v>
      </c>
      <c r="F953" s="79">
        <f t="shared" si="228"/>
        <v>0</v>
      </c>
      <c r="G953" s="79" t="str">
        <f>IF(EA_Tabelle!$L953="","",(INDEX(BT[Ressort],MATCH(EA_Tabelle!$L953,BT[Bedarfsträger],0))))</f>
        <v/>
      </c>
      <c r="H953" s="80" t="str">
        <f>IF(EA_Tabelle!$L953="","",(INDEX(BT[BT_ID],MATCH(EA_Tabelle!$L953,BT[Bedarfsträger],0))))</f>
        <v/>
      </c>
      <c r="I953" s="82">
        <f t="shared" si="229"/>
        <v>0</v>
      </c>
      <c r="J953" s="82">
        <f t="shared" si="230"/>
        <v>0</v>
      </c>
      <c r="K953" s="83">
        <f t="shared" si="231"/>
        <v>0</v>
      </c>
      <c r="L953" s="44"/>
      <c r="M953" s="46"/>
      <c r="N953" s="208"/>
      <c r="O953" s="44"/>
      <c r="P953" s="43"/>
      <c r="Q953" s="206"/>
      <c r="R953" s="44"/>
      <c r="S953" s="90"/>
      <c r="T953" s="46"/>
      <c r="U953" s="210"/>
      <c r="V953" s="43"/>
      <c r="W953" s="186">
        <f>IFERROR(U953*INDEX(Preisstufen[Netto],MATCH(EA_Tabelle!T953,Preisstufen[Preisstufe],0)),0)</f>
        <v>0</v>
      </c>
      <c r="X953" s="186">
        <f t="shared" si="242"/>
        <v>0</v>
      </c>
      <c r="Y953" s="47"/>
      <c r="Z953" s="211"/>
      <c r="AA953" s="212"/>
      <c r="AB953" s="193">
        <f t="shared" si="232"/>
        <v>0</v>
      </c>
      <c r="AC953" s="211">
        <f t="shared" si="233"/>
        <v>0</v>
      </c>
      <c r="AD953" s="88">
        <v>0.19</v>
      </c>
      <c r="AE953" s="195">
        <f t="shared" si="236"/>
        <v>0</v>
      </c>
      <c r="AF953" s="211">
        <f t="shared" si="237"/>
        <v>0</v>
      </c>
      <c r="AG953" s="50"/>
      <c r="AH953" s="43"/>
      <c r="AI953" s="46"/>
      <c r="AJ953" s="43"/>
      <c r="AK953" s="43"/>
      <c r="AL953" s="46"/>
      <c r="AM953" s="47"/>
      <c r="AN953" s="76">
        <f t="shared" si="234"/>
        <v>0</v>
      </c>
      <c r="AO953" s="76">
        <f t="shared" si="238"/>
        <v>0</v>
      </c>
      <c r="AP953" s="214"/>
      <c r="AQ953" s="76">
        <f t="shared" si="235"/>
        <v>0</v>
      </c>
      <c r="AR953" s="91">
        <f t="shared" si="239"/>
        <v>0</v>
      </c>
      <c r="AS953" s="184">
        <f>IF(EA_Tabelle!$AI953="Ja",EA_Tabelle!$AM953,IF(EA_Tabelle!$Y953&lt;&gt;"",EA_Tabelle!$Y953,EA_Tabelle!$U953))</f>
        <v>0</v>
      </c>
      <c r="AT953" s="76">
        <f>IF(EA_Tabelle!$AI953="Ja",EA_Tabelle!$AN953,IF(EA_Tabelle!$AC953&lt;&gt;0,EA_Tabelle!$AC953,EA_Tabelle!$W953))</f>
        <v>0</v>
      </c>
      <c r="AU953" s="91">
        <f>IF(EA_Tabelle!$AI953="Ja",EA_Tabelle!$AO953,IF(EA_Tabelle!$AF953&lt;&gt;0,EA_Tabelle!$AF953,EA_Tabelle!$X953))</f>
        <v>0</v>
      </c>
    </row>
    <row r="954" spans="1:47" ht="25" customHeight="1" x14ac:dyDescent="0.3">
      <c r="A954" s="89" t="str">
        <f t="shared" si="240"/>
        <v>0_934</v>
      </c>
      <c r="B954" s="78">
        <f t="shared" si="227"/>
        <v>0</v>
      </c>
      <c r="C954" s="78">
        <f>IF(EA_Tabelle!$B629="","",COUNTIF($B$20:B953,EA_Tabelle!$B629)+1)</f>
        <v>934</v>
      </c>
      <c r="D954" s="77">
        <f t="shared" si="241"/>
        <v>0</v>
      </c>
      <c r="E954" s="77" t="e">
        <f>INDEX(Lieferanten[L_ID],MATCH(EA_Tabelle!$M954,Lieferanten[Lieferantenbezeichnung],0))</f>
        <v>#N/A</v>
      </c>
      <c r="F954" s="79">
        <f t="shared" si="228"/>
        <v>0</v>
      </c>
      <c r="G954" s="79" t="str">
        <f>IF(EA_Tabelle!$L954="","",(INDEX(BT[Ressort],MATCH(EA_Tabelle!$L954,BT[Bedarfsträger],0))))</f>
        <v/>
      </c>
      <c r="H954" s="80" t="str">
        <f>IF(EA_Tabelle!$L954="","",(INDEX(BT[BT_ID],MATCH(EA_Tabelle!$L954,BT[Bedarfsträger],0))))</f>
        <v/>
      </c>
      <c r="I954" s="82">
        <f t="shared" si="229"/>
        <v>0</v>
      </c>
      <c r="J954" s="82">
        <f t="shared" si="230"/>
        <v>0</v>
      </c>
      <c r="K954" s="83">
        <f t="shared" si="231"/>
        <v>0</v>
      </c>
      <c r="L954" s="44"/>
      <c r="M954" s="46"/>
      <c r="N954" s="208"/>
      <c r="O954" s="44"/>
      <c r="P954" s="43"/>
      <c r="Q954" s="206"/>
      <c r="R954" s="44"/>
      <c r="S954" s="90"/>
      <c r="T954" s="46"/>
      <c r="U954" s="210"/>
      <c r="V954" s="43"/>
      <c r="W954" s="186">
        <f>IFERROR(U954*INDEX(Preisstufen[Netto],MATCH(EA_Tabelle!T954,Preisstufen[Preisstufe],0)),0)</f>
        <v>0</v>
      </c>
      <c r="X954" s="186">
        <f t="shared" si="242"/>
        <v>0</v>
      </c>
      <c r="Y954" s="47"/>
      <c r="Z954" s="211"/>
      <c r="AA954" s="212"/>
      <c r="AB954" s="193">
        <f t="shared" si="232"/>
        <v>0</v>
      </c>
      <c r="AC954" s="211">
        <f t="shared" si="233"/>
        <v>0</v>
      </c>
      <c r="AD954" s="88">
        <v>0.19</v>
      </c>
      <c r="AE954" s="195">
        <f t="shared" si="236"/>
        <v>0</v>
      </c>
      <c r="AF954" s="211">
        <f t="shared" si="237"/>
        <v>0</v>
      </c>
      <c r="AG954" s="50"/>
      <c r="AH954" s="43"/>
      <c r="AI954" s="46"/>
      <c r="AJ954" s="43"/>
      <c r="AK954" s="43"/>
      <c r="AL954" s="46"/>
      <c r="AM954" s="47"/>
      <c r="AN954" s="76">
        <f t="shared" si="234"/>
        <v>0</v>
      </c>
      <c r="AO954" s="76">
        <f t="shared" si="238"/>
        <v>0</v>
      </c>
      <c r="AP954" s="214"/>
      <c r="AQ954" s="76">
        <f t="shared" si="235"/>
        <v>0</v>
      </c>
      <c r="AR954" s="91">
        <f t="shared" si="239"/>
        <v>0</v>
      </c>
      <c r="AS954" s="184">
        <f>IF(EA_Tabelle!$AI954="Ja",EA_Tabelle!$AM954,IF(EA_Tabelle!$Y954&lt;&gt;"",EA_Tabelle!$Y954,EA_Tabelle!$U954))</f>
        <v>0</v>
      </c>
      <c r="AT954" s="76">
        <f>IF(EA_Tabelle!$AI954="Ja",EA_Tabelle!$AN954,IF(EA_Tabelle!$AC954&lt;&gt;0,EA_Tabelle!$AC954,EA_Tabelle!$W954))</f>
        <v>0</v>
      </c>
      <c r="AU954" s="91">
        <f>IF(EA_Tabelle!$AI954="Ja",EA_Tabelle!$AO954,IF(EA_Tabelle!$AF954&lt;&gt;0,EA_Tabelle!$AF954,EA_Tabelle!$X954))</f>
        <v>0</v>
      </c>
    </row>
    <row r="955" spans="1:47" ht="25" customHeight="1" x14ac:dyDescent="0.3">
      <c r="A955" s="89" t="str">
        <f t="shared" si="240"/>
        <v>0_935</v>
      </c>
      <c r="B955" s="78">
        <f t="shared" si="227"/>
        <v>0</v>
      </c>
      <c r="C955" s="78">
        <f>IF(EA_Tabelle!$B630="","",COUNTIF($B$20:B954,EA_Tabelle!$B630)+1)</f>
        <v>935</v>
      </c>
      <c r="D955" s="77">
        <f t="shared" si="241"/>
        <v>0</v>
      </c>
      <c r="E955" s="77" t="e">
        <f>INDEX(Lieferanten[L_ID],MATCH(EA_Tabelle!$M955,Lieferanten[Lieferantenbezeichnung],0))</f>
        <v>#N/A</v>
      </c>
      <c r="F955" s="79">
        <f t="shared" si="228"/>
        <v>0</v>
      </c>
      <c r="G955" s="79" t="str">
        <f>IF(EA_Tabelle!$L955="","",(INDEX(BT[Ressort],MATCH(EA_Tabelle!$L955,BT[Bedarfsträger],0))))</f>
        <v/>
      </c>
      <c r="H955" s="80" t="str">
        <f>IF(EA_Tabelle!$L955="","",(INDEX(BT[BT_ID],MATCH(EA_Tabelle!$L955,BT[Bedarfsträger],0))))</f>
        <v/>
      </c>
      <c r="I955" s="82">
        <f t="shared" si="229"/>
        <v>0</v>
      </c>
      <c r="J955" s="82">
        <f t="shared" si="230"/>
        <v>0</v>
      </c>
      <c r="K955" s="83">
        <f t="shared" si="231"/>
        <v>0</v>
      </c>
      <c r="L955" s="44"/>
      <c r="M955" s="46"/>
      <c r="N955" s="208"/>
      <c r="O955" s="44"/>
      <c r="P955" s="43"/>
      <c r="Q955" s="206"/>
      <c r="R955" s="44"/>
      <c r="S955" s="90"/>
      <c r="T955" s="46"/>
      <c r="U955" s="210"/>
      <c r="V955" s="43"/>
      <c r="W955" s="186">
        <f>IFERROR(U955*INDEX(Preisstufen[Netto],MATCH(EA_Tabelle!T955,Preisstufen[Preisstufe],0)),0)</f>
        <v>0</v>
      </c>
      <c r="X955" s="186">
        <f t="shared" si="242"/>
        <v>0</v>
      </c>
      <c r="Y955" s="47"/>
      <c r="Z955" s="211"/>
      <c r="AA955" s="212"/>
      <c r="AB955" s="193">
        <f t="shared" si="232"/>
        <v>0</v>
      </c>
      <c r="AC955" s="211">
        <f t="shared" si="233"/>
        <v>0</v>
      </c>
      <c r="AD955" s="88">
        <v>0.19</v>
      </c>
      <c r="AE955" s="195">
        <f t="shared" si="236"/>
        <v>0</v>
      </c>
      <c r="AF955" s="211">
        <f t="shared" si="237"/>
        <v>0</v>
      </c>
      <c r="AG955" s="50"/>
      <c r="AH955" s="43"/>
      <c r="AI955" s="46"/>
      <c r="AJ955" s="43"/>
      <c r="AK955" s="43"/>
      <c r="AL955" s="46"/>
      <c r="AM955" s="47"/>
      <c r="AN955" s="76">
        <f t="shared" si="234"/>
        <v>0</v>
      </c>
      <c r="AO955" s="76">
        <f t="shared" si="238"/>
        <v>0</v>
      </c>
      <c r="AP955" s="214"/>
      <c r="AQ955" s="76">
        <f t="shared" si="235"/>
        <v>0</v>
      </c>
      <c r="AR955" s="91">
        <f t="shared" si="239"/>
        <v>0</v>
      </c>
      <c r="AS955" s="184">
        <f>IF(EA_Tabelle!$AI955="Ja",EA_Tabelle!$AM955,IF(EA_Tabelle!$Y955&lt;&gt;"",EA_Tabelle!$Y955,EA_Tabelle!$U955))</f>
        <v>0</v>
      </c>
      <c r="AT955" s="76">
        <f>IF(EA_Tabelle!$AI955="Ja",EA_Tabelle!$AN955,IF(EA_Tabelle!$AC955&lt;&gt;0,EA_Tabelle!$AC955,EA_Tabelle!$W955))</f>
        <v>0</v>
      </c>
      <c r="AU955" s="91">
        <f>IF(EA_Tabelle!$AI955="Ja",EA_Tabelle!$AO955,IF(EA_Tabelle!$AF955&lt;&gt;0,EA_Tabelle!$AF955,EA_Tabelle!$X955))</f>
        <v>0</v>
      </c>
    </row>
    <row r="956" spans="1:47" ht="25" customHeight="1" x14ac:dyDescent="0.3">
      <c r="A956" s="89" t="str">
        <f t="shared" si="240"/>
        <v>0_936</v>
      </c>
      <c r="B956" s="78">
        <f t="shared" si="227"/>
        <v>0</v>
      </c>
      <c r="C956" s="78">
        <f>IF(EA_Tabelle!$B631="","",COUNTIF($B$20:B955,EA_Tabelle!$B631)+1)</f>
        <v>936</v>
      </c>
      <c r="D956" s="77">
        <f t="shared" si="241"/>
        <v>0</v>
      </c>
      <c r="E956" s="77" t="e">
        <f>INDEX(Lieferanten[L_ID],MATCH(EA_Tabelle!$M956,Lieferanten[Lieferantenbezeichnung],0))</f>
        <v>#N/A</v>
      </c>
      <c r="F956" s="79">
        <f t="shared" si="228"/>
        <v>0</v>
      </c>
      <c r="G956" s="79" t="str">
        <f>IF(EA_Tabelle!$L956="","",(INDEX(BT[Ressort],MATCH(EA_Tabelle!$L956,BT[Bedarfsträger],0))))</f>
        <v/>
      </c>
      <c r="H956" s="80" t="str">
        <f>IF(EA_Tabelle!$L956="","",(INDEX(BT[BT_ID],MATCH(EA_Tabelle!$L956,BT[Bedarfsträger],0))))</f>
        <v/>
      </c>
      <c r="I956" s="82">
        <f t="shared" si="229"/>
        <v>0</v>
      </c>
      <c r="J956" s="82">
        <f t="shared" si="230"/>
        <v>0</v>
      </c>
      <c r="K956" s="83">
        <f t="shared" si="231"/>
        <v>0</v>
      </c>
      <c r="L956" s="44"/>
      <c r="M956" s="46"/>
      <c r="N956" s="208"/>
      <c r="O956" s="44"/>
      <c r="P956" s="43"/>
      <c r="Q956" s="206"/>
      <c r="R956" s="44"/>
      <c r="S956" s="90"/>
      <c r="T956" s="46"/>
      <c r="U956" s="210"/>
      <c r="V956" s="43"/>
      <c r="W956" s="186">
        <f>IFERROR(U956*INDEX(Preisstufen[Netto],MATCH(EA_Tabelle!T956,Preisstufen[Preisstufe],0)),0)</f>
        <v>0</v>
      </c>
      <c r="X956" s="186">
        <f t="shared" si="242"/>
        <v>0</v>
      </c>
      <c r="Y956" s="47"/>
      <c r="Z956" s="211"/>
      <c r="AA956" s="212"/>
      <c r="AB956" s="193">
        <f t="shared" si="232"/>
        <v>0</v>
      </c>
      <c r="AC956" s="211">
        <f t="shared" si="233"/>
        <v>0</v>
      </c>
      <c r="AD956" s="88">
        <v>0.19</v>
      </c>
      <c r="AE956" s="195">
        <f t="shared" si="236"/>
        <v>0</v>
      </c>
      <c r="AF956" s="211">
        <f t="shared" si="237"/>
        <v>0</v>
      </c>
      <c r="AG956" s="50"/>
      <c r="AH956" s="43"/>
      <c r="AI956" s="46"/>
      <c r="AJ956" s="43"/>
      <c r="AK956" s="43"/>
      <c r="AL956" s="46"/>
      <c r="AM956" s="47"/>
      <c r="AN956" s="76">
        <f t="shared" si="234"/>
        <v>0</v>
      </c>
      <c r="AO956" s="76">
        <f t="shared" si="238"/>
        <v>0</v>
      </c>
      <c r="AP956" s="214"/>
      <c r="AQ956" s="76">
        <f t="shared" si="235"/>
        <v>0</v>
      </c>
      <c r="AR956" s="91">
        <f t="shared" si="239"/>
        <v>0</v>
      </c>
      <c r="AS956" s="184">
        <f>IF(EA_Tabelle!$AI956="Ja",EA_Tabelle!$AM956,IF(EA_Tabelle!$Y956&lt;&gt;"",EA_Tabelle!$Y956,EA_Tabelle!$U956))</f>
        <v>0</v>
      </c>
      <c r="AT956" s="76">
        <f>IF(EA_Tabelle!$AI956="Ja",EA_Tabelle!$AN956,IF(EA_Tabelle!$AC956&lt;&gt;0,EA_Tabelle!$AC956,EA_Tabelle!$W956))</f>
        <v>0</v>
      </c>
      <c r="AU956" s="91">
        <f>IF(EA_Tabelle!$AI956="Ja",EA_Tabelle!$AO956,IF(EA_Tabelle!$AF956&lt;&gt;0,EA_Tabelle!$AF956,EA_Tabelle!$X956))</f>
        <v>0</v>
      </c>
    </row>
    <row r="957" spans="1:47" ht="25" customHeight="1" x14ac:dyDescent="0.3">
      <c r="A957" s="89" t="str">
        <f t="shared" si="240"/>
        <v>0_937</v>
      </c>
      <c r="B957" s="78">
        <f t="shared" si="227"/>
        <v>0</v>
      </c>
      <c r="C957" s="78">
        <f>IF(EA_Tabelle!$B632="","",COUNTIF($B$20:B956,EA_Tabelle!$B632)+1)</f>
        <v>937</v>
      </c>
      <c r="D957" s="77">
        <f t="shared" si="241"/>
        <v>0</v>
      </c>
      <c r="E957" s="77" t="e">
        <f>INDEX(Lieferanten[L_ID],MATCH(EA_Tabelle!$M957,Lieferanten[Lieferantenbezeichnung],0))</f>
        <v>#N/A</v>
      </c>
      <c r="F957" s="79">
        <f t="shared" si="228"/>
        <v>0</v>
      </c>
      <c r="G957" s="79" t="str">
        <f>IF(EA_Tabelle!$L957="","",(INDEX(BT[Ressort],MATCH(EA_Tabelle!$L957,BT[Bedarfsträger],0))))</f>
        <v/>
      </c>
      <c r="H957" s="80" t="str">
        <f>IF(EA_Tabelle!$L957="","",(INDEX(BT[BT_ID],MATCH(EA_Tabelle!$L957,BT[Bedarfsträger],0))))</f>
        <v/>
      </c>
      <c r="I957" s="82">
        <f t="shared" si="229"/>
        <v>0</v>
      </c>
      <c r="J957" s="82">
        <f t="shared" si="230"/>
        <v>0</v>
      </c>
      <c r="K957" s="83">
        <f t="shared" si="231"/>
        <v>0</v>
      </c>
      <c r="L957" s="44"/>
      <c r="M957" s="46"/>
      <c r="N957" s="208"/>
      <c r="O957" s="44"/>
      <c r="P957" s="43"/>
      <c r="Q957" s="206"/>
      <c r="R957" s="44"/>
      <c r="S957" s="90"/>
      <c r="T957" s="46"/>
      <c r="U957" s="210"/>
      <c r="V957" s="43"/>
      <c r="W957" s="186">
        <f>IFERROR(U957*INDEX(Preisstufen[Netto],MATCH(EA_Tabelle!T957,Preisstufen[Preisstufe],0)),0)</f>
        <v>0</v>
      </c>
      <c r="X957" s="186">
        <f t="shared" si="242"/>
        <v>0</v>
      </c>
      <c r="Y957" s="47"/>
      <c r="Z957" s="211"/>
      <c r="AA957" s="212"/>
      <c r="AB957" s="193">
        <f t="shared" si="232"/>
        <v>0</v>
      </c>
      <c r="AC957" s="211">
        <f t="shared" si="233"/>
        <v>0</v>
      </c>
      <c r="AD957" s="88">
        <v>0.19</v>
      </c>
      <c r="AE957" s="195">
        <f t="shared" si="236"/>
        <v>0</v>
      </c>
      <c r="AF957" s="211">
        <f t="shared" si="237"/>
        <v>0</v>
      </c>
      <c r="AG957" s="50"/>
      <c r="AH957" s="43"/>
      <c r="AI957" s="46"/>
      <c r="AJ957" s="43"/>
      <c r="AK957" s="43"/>
      <c r="AL957" s="46"/>
      <c r="AM957" s="47"/>
      <c r="AN957" s="76">
        <f t="shared" si="234"/>
        <v>0</v>
      </c>
      <c r="AO957" s="76">
        <f t="shared" si="238"/>
        <v>0</v>
      </c>
      <c r="AP957" s="214"/>
      <c r="AQ957" s="76">
        <f t="shared" si="235"/>
        <v>0</v>
      </c>
      <c r="AR957" s="91">
        <f t="shared" si="239"/>
        <v>0</v>
      </c>
      <c r="AS957" s="184">
        <f>IF(EA_Tabelle!$AI957="Ja",EA_Tabelle!$AM957,IF(EA_Tabelle!$Y957&lt;&gt;"",EA_Tabelle!$Y957,EA_Tabelle!$U957))</f>
        <v>0</v>
      </c>
      <c r="AT957" s="76">
        <f>IF(EA_Tabelle!$AI957="Ja",EA_Tabelle!$AN957,IF(EA_Tabelle!$AC957&lt;&gt;0,EA_Tabelle!$AC957,EA_Tabelle!$W957))</f>
        <v>0</v>
      </c>
      <c r="AU957" s="91">
        <f>IF(EA_Tabelle!$AI957="Ja",EA_Tabelle!$AO957,IF(EA_Tabelle!$AF957&lt;&gt;0,EA_Tabelle!$AF957,EA_Tabelle!$X957))</f>
        <v>0</v>
      </c>
    </row>
    <row r="958" spans="1:47" ht="25" customHeight="1" x14ac:dyDescent="0.3">
      <c r="A958" s="89" t="str">
        <f t="shared" si="240"/>
        <v>0_938</v>
      </c>
      <c r="B958" s="78">
        <f t="shared" si="227"/>
        <v>0</v>
      </c>
      <c r="C958" s="78">
        <f>IF(EA_Tabelle!$B633="","",COUNTIF($B$20:B957,EA_Tabelle!$B633)+1)</f>
        <v>938</v>
      </c>
      <c r="D958" s="77">
        <f t="shared" si="241"/>
        <v>0</v>
      </c>
      <c r="E958" s="77" t="e">
        <f>INDEX(Lieferanten[L_ID],MATCH(EA_Tabelle!$M958,Lieferanten[Lieferantenbezeichnung],0))</f>
        <v>#N/A</v>
      </c>
      <c r="F958" s="79">
        <f t="shared" si="228"/>
        <v>0</v>
      </c>
      <c r="G958" s="79" t="str">
        <f>IF(EA_Tabelle!$L958="","",(INDEX(BT[Ressort],MATCH(EA_Tabelle!$L958,BT[Bedarfsträger],0))))</f>
        <v/>
      </c>
      <c r="H958" s="80" t="str">
        <f>IF(EA_Tabelle!$L958="","",(INDEX(BT[BT_ID],MATCH(EA_Tabelle!$L958,BT[Bedarfsträger],0))))</f>
        <v/>
      </c>
      <c r="I958" s="82">
        <f t="shared" si="229"/>
        <v>0</v>
      </c>
      <c r="J958" s="82">
        <f t="shared" si="230"/>
        <v>0</v>
      </c>
      <c r="K958" s="83">
        <f t="shared" si="231"/>
        <v>0</v>
      </c>
      <c r="L958" s="44"/>
      <c r="M958" s="46"/>
      <c r="N958" s="208"/>
      <c r="O958" s="44"/>
      <c r="P958" s="43"/>
      <c r="Q958" s="206"/>
      <c r="R958" s="44"/>
      <c r="S958" s="90"/>
      <c r="T958" s="46"/>
      <c r="U958" s="210"/>
      <c r="V958" s="43"/>
      <c r="W958" s="186">
        <f>IFERROR(U958*INDEX(Preisstufen[Netto],MATCH(EA_Tabelle!T958,Preisstufen[Preisstufe],0)),0)</f>
        <v>0</v>
      </c>
      <c r="X958" s="186">
        <f t="shared" si="242"/>
        <v>0</v>
      </c>
      <c r="Y958" s="47"/>
      <c r="Z958" s="211"/>
      <c r="AA958" s="212"/>
      <c r="AB958" s="193">
        <f t="shared" si="232"/>
        <v>0</v>
      </c>
      <c r="AC958" s="211">
        <f t="shared" si="233"/>
        <v>0</v>
      </c>
      <c r="AD958" s="88">
        <v>0.19</v>
      </c>
      <c r="AE958" s="195">
        <f t="shared" si="236"/>
        <v>0</v>
      </c>
      <c r="AF958" s="211">
        <f t="shared" si="237"/>
        <v>0</v>
      </c>
      <c r="AG958" s="50"/>
      <c r="AH958" s="43"/>
      <c r="AI958" s="46"/>
      <c r="AJ958" s="43"/>
      <c r="AK958" s="43"/>
      <c r="AL958" s="46"/>
      <c r="AM958" s="47"/>
      <c r="AN958" s="76">
        <f t="shared" si="234"/>
        <v>0</v>
      </c>
      <c r="AO958" s="76">
        <f t="shared" si="238"/>
        <v>0</v>
      </c>
      <c r="AP958" s="214"/>
      <c r="AQ958" s="76">
        <f t="shared" si="235"/>
        <v>0</v>
      </c>
      <c r="AR958" s="91">
        <f t="shared" si="239"/>
        <v>0</v>
      </c>
      <c r="AS958" s="184">
        <f>IF(EA_Tabelle!$AI958="Ja",EA_Tabelle!$AM958,IF(EA_Tabelle!$Y958&lt;&gt;"",EA_Tabelle!$Y958,EA_Tabelle!$U958))</f>
        <v>0</v>
      </c>
      <c r="AT958" s="76">
        <f>IF(EA_Tabelle!$AI958="Ja",EA_Tabelle!$AN958,IF(EA_Tabelle!$AC958&lt;&gt;0,EA_Tabelle!$AC958,EA_Tabelle!$W958))</f>
        <v>0</v>
      </c>
      <c r="AU958" s="91">
        <f>IF(EA_Tabelle!$AI958="Ja",EA_Tabelle!$AO958,IF(EA_Tabelle!$AF958&lt;&gt;0,EA_Tabelle!$AF958,EA_Tabelle!$X958))</f>
        <v>0</v>
      </c>
    </row>
    <row r="959" spans="1:47" ht="25" customHeight="1" x14ac:dyDescent="0.3">
      <c r="A959" s="89" t="str">
        <f t="shared" si="240"/>
        <v>0_939</v>
      </c>
      <c r="B959" s="78">
        <f t="shared" si="227"/>
        <v>0</v>
      </c>
      <c r="C959" s="78">
        <f>IF(EA_Tabelle!$B634="","",COUNTIF($B$20:B958,EA_Tabelle!$B634)+1)</f>
        <v>939</v>
      </c>
      <c r="D959" s="77">
        <f t="shared" si="241"/>
        <v>0</v>
      </c>
      <c r="E959" s="77" t="e">
        <f>INDEX(Lieferanten[L_ID],MATCH(EA_Tabelle!$M959,Lieferanten[Lieferantenbezeichnung],0))</f>
        <v>#N/A</v>
      </c>
      <c r="F959" s="79">
        <f t="shared" si="228"/>
        <v>0</v>
      </c>
      <c r="G959" s="79" t="str">
        <f>IF(EA_Tabelle!$L959="","",(INDEX(BT[Ressort],MATCH(EA_Tabelle!$L959,BT[Bedarfsträger],0))))</f>
        <v/>
      </c>
      <c r="H959" s="80" t="str">
        <f>IF(EA_Tabelle!$L959="","",(INDEX(BT[BT_ID],MATCH(EA_Tabelle!$L959,BT[Bedarfsträger],0))))</f>
        <v/>
      </c>
      <c r="I959" s="82">
        <f t="shared" si="229"/>
        <v>0</v>
      </c>
      <c r="J959" s="82">
        <f t="shared" si="230"/>
        <v>0</v>
      </c>
      <c r="K959" s="83">
        <f t="shared" si="231"/>
        <v>0</v>
      </c>
      <c r="L959" s="44"/>
      <c r="M959" s="46"/>
      <c r="N959" s="208"/>
      <c r="O959" s="44"/>
      <c r="P959" s="43"/>
      <c r="Q959" s="206"/>
      <c r="R959" s="44"/>
      <c r="S959" s="90"/>
      <c r="T959" s="46"/>
      <c r="U959" s="210"/>
      <c r="V959" s="43"/>
      <c r="W959" s="186">
        <f>IFERROR(U959*INDEX(Preisstufen[Netto],MATCH(EA_Tabelle!T959,Preisstufen[Preisstufe],0)),0)</f>
        <v>0</v>
      </c>
      <c r="X959" s="186">
        <f t="shared" si="242"/>
        <v>0</v>
      </c>
      <c r="Y959" s="47"/>
      <c r="Z959" s="211"/>
      <c r="AA959" s="212"/>
      <c r="AB959" s="193">
        <f t="shared" si="232"/>
        <v>0</v>
      </c>
      <c r="AC959" s="211">
        <f t="shared" si="233"/>
        <v>0</v>
      </c>
      <c r="AD959" s="88">
        <v>0.19</v>
      </c>
      <c r="AE959" s="195">
        <f t="shared" si="236"/>
        <v>0</v>
      </c>
      <c r="AF959" s="211">
        <f t="shared" si="237"/>
        <v>0</v>
      </c>
      <c r="AG959" s="50"/>
      <c r="AH959" s="43"/>
      <c r="AI959" s="46"/>
      <c r="AJ959" s="43"/>
      <c r="AK959" s="43"/>
      <c r="AL959" s="46"/>
      <c r="AM959" s="47"/>
      <c r="AN959" s="76">
        <f t="shared" si="234"/>
        <v>0</v>
      </c>
      <c r="AO959" s="76">
        <f t="shared" si="238"/>
        <v>0</v>
      </c>
      <c r="AP959" s="214"/>
      <c r="AQ959" s="76">
        <f t="shared" si="235"/>
        <v>0</v>
      </c>
      <c r="AR959" s="91">
        <f t="shared" si="239"/>
        <v>0</v>
      </c>
      <c r="AS959" s="184">
        <f>IF(EA_Tabelle!$AI959="Ja",EA_Tabelle!$AM959,IF(EA_Tabelle!$Y959&lt;&gt;"",EA_Tabelle!$Y959,EA_Tabelle!$U959))</f>
        <v>0</v>
      </c>
      <c r="AT959" s="76">
        <f>IF(EA_Tabelle!$AI959="Ja",EA_Tabelle!$AN959,IF(EA_Tabelle!$AC959&lt;&gt;0,EA_Tabelle!$AC959,EA_Tabelle!$W959))</f>
        <v>0</v>
      </c>
      <c r="AU959" s="91">
        <f>IF(EA_Tabelle!$AI959="Ja",EA_Tabelle!$AO959,IF(EA_Tabelle!$AF959&lt;&gt;0,EA_Tabelle!$AF959,EA_Tabelle!$X959))</f>
        <v>0</v>
      </c>
    </row>
    <row r="960" spans="1:47" ht="25" customHeight="1" x14ac:dyDescent="0.3">
      <c r="A960" s="89" t="str">
        <f t="shared" si="240"/>
        <v>0_940</v>
      </c>
      <c r="B960" s="78">
        <f t="shared" si="227"/>
        <v>0</v>
      </c>
      <c r="C960" s="78">
        <f>IF(EA_Tabelle!$B635="","",COUNTIF($B$20:B959,EA_Tabelle!$B635)+1)</f>
        <v>940</v>
      </c>
      <c r="D960" s="77">
        <f t="shared" si="241"/>
        <v>0</v>
      </c>
      <c r="E960" s="77" t="e">
        <f>INDEX(Lieferanten[L_ID],MATCH(EA_Tabelle!$M960,Lieferanten[Lieferantenbezeichnung],0))</f>
        <v>#N/A</v>
      </c>
      <c r="F960" s="79">
        <f t="shared" si="228"/>
        <v>0</v>
      </c>
      <c r="G960" s="79" t="str">
        <f>IF(EA_Tabelle!$L960="","",(INDEX(BT[Ressort],MATCH(EA_Tabelle!$L960,BT[Bedarfsträger],0))))</f>
        <v/>
      </c>
      <c r="H960" s="80" t="str">
        <f>IF(EA_Tabelle!$L960="","",(INDEX(BT[BT_ID],MATCH(EA_Tabelle!$L960,BT[Bedarfsträger],0))))</f>
        <v/>
      </c>
      <c r="I960" s="82">
        <f t="shared" si="229"/>
        <v>0</v>
      </c>
      <c r="J960" s="82">
        <f t="shared" si="230"/>
        <v>0</v>
      </c>
      <c r="K960" s="83">
        <f t="shared" si="231"/>
        <v>0</v>
      </c>
      <c r="L960" s="44"/>
      <c r="M960" s="46"/>
      <c r="N960" s="208"/>
      <c r="O960" s="44"/>
      <c r="P960" s="43"/>
      <c r="Q960" s="206"/>
      <c r="R960" s="44"/>
      <c r="S960" s="90"/>
      <c r="T960" s="46"/>
      <c r="U960" s="210"/>
      <c r="V960" s="43"/>
      <c r="W960" s="186">
        <f>IFERROR(U960*INDEX(Preisstufen[Netto],MATCH(EA_Tabelle!T960,Preisstufen[Preisstufe],0)),0)</f>
        <v>0</v>
      </c>
      <c r="X960" s="186">
        <f t="shared" si="242"/>
        <v>0</v>
      </c>
      <c r="Y960" s="47"/>
      <c r="Z960" s="211"/>
      <c r="AA960" s="212"/>
      <c r="AB960" s="193">
        <f t="shared" si="232"/>
        <v>0</v>
      </c>
      <c r="AC960" s="211">
        <f t="shared" si="233"/>
        <v>0</v>
      </c>
      <c r="AD960" s="88">
        <v>0.19</v>
      </c>
      <c r="AE960" s="195">
        <f t="shared" si="236"/>
        <v>0</v>
      </c>
      <c r="AF960" s="211">
        <f t="shared" si="237"/>
        <v>0</v>
      </c>
      <c r="AG960" s="50"/>
      <c r="AH960" s="43"/>
      <c r="AI960" s="46"/>
      <c r="AJ960" s="43"/>
      <c r="AK960" s="43"/>
      <c r="AL960" s="46"/>
      <c r="AM960" s="47"/>
      <c r="AN960" s="76">
        <f t="shared" si="234"/>
        <v>0</v>
      </c>
      <c r="AO960" s="76">
        <f t="shared" si="238"/>
        <v>0</v>
      </c>
      <c r="AP960" s="214"/>
      <c r="AQ960" s="76">
        <f t="shared" si="235"/>
        <v>0</v>
      </c>
      <c r="AR960" s="91">
        <f t="shared" si="239"/>
        <v>0</v>
      </c>
      <c r="AS960" s="184">
        <f>IF(EA_Tabelle!$AI960="Ja",EA_Tabelle!$AM960,IF(EA_Tabelle!$Y960&lt;&gt;"",EA_Tabelle!$Y960,EA_Tabelle!$U960))</f>
        <v>0</v>
      </c>
      <c r="AT960" s="76">
        <f>IF(EA_Tabelle!$AI960="Ja",EA_Tabelle!$AN960,IF(EA_Tabelle!$AC960&lt;&gt;0,EA_Tabelle!$AC960,EA_Tabelle!$W960))</f>
        <v>0</v>
      </c>
      <c r="AU960" s="91">
        <f>IF(EA_Tabelle!$AI960="Ja",EA_Tabelle!$AO960,IF(EA_Tabelle!$AF960&lt;&gt;0,EA_Tabelle!$AF960,EA_Tabelle!$X960))</f>
        <v>0</v>
      </c>
    </row>
    <row r="961" spans="1:47" ht="25" customHeight="1" x14ac:dyDescent="0.3">
      <c r="A961" s="89" t="str">
        <f t="shared" si="240"/>
        <v>0_941</v>
      </c>
      <c r="B961" s="78">
        <f t="shared" si="227"/>
        <v>0</v>
      </c>
      <c r="C961" s="78">
        <f>IF(EA_Tabelle!$B636="","",COUNTIF($B$20:B960,EA_Tabelle!$B636)+1)</f>
        <v>941</v>
      </c>
      <c r="D961" s="77">
        <f t="shared" si="241"/>
        <v>0</v>
      </c>
      <c r="E961" s="77" t="e">
        <f>INDEX(Lieferanten[L_ID],MATCH(EA_Tabelle!$M961,Lieferanten[Lieferantenbezeichnung],0))</f>
        <v>#N/A</v>
      </c>
      <c r="F961" s="79">
        <f t="shared" si="228"/>
        <v>0</v>
      </c>
      <c r="G961" s="79" t="str">
        <f>IF(EA_Tabelle!$L961="","",(INDEX(BT[Ressort],MATCH(EA_Tabelle!$L961,BT[Bedarfsträger],0))))</f>
        <v/>
      </c>
      <c r="H961" s="80" t="str">
        <f>IF(EA_Tabelle!$L961="","",(INDEX(BT[BT_ID],MATCH(EA_Tabelle!$L961,BT[Bedarfsträger],0))))</f>
        <v/>
      </c>
      <c r="I961" s="82">
        <f t="shared" si="229"/>
        <v>0</v>
      </c>
      <c r="J961" s="82">
        <f t="shared" si="230"/>
        <v>0</v>
      </c>
      <c r="K961" s="83">
        <f t="shared" si="231"/>
        <v>0</v>
      </c>
      <c r="L961" s="44"/>
      <c r="M961" s="46"/>
      <c r="N961" s="208"/>
      <c r="O961" s="44"/>
      <c r="P961" s="43"/>
      <c r="Q961" s="206"/>
      <c r="R961" s="44"/>
      <c r="S961" s="90"/>
      <c r="T961" s="46"/>
      <c r="U961" s="210"/>
      <c r="V961" s="43"/>
      <c r="W961" s="186">
        <f>IFERROR(U961*INDEX(Preisstufen[Netto],MATCH(EA_Tabelle!T961,Preisstufen[Preisstufe],0)),0)</f>
        <v>0</v>
      </c>
      <c r="X961" s="186">
        <f t="shared" si="242"/>
        <v>0</v>
      </c>
      <c r="Y961" s="47"/>
      <c r="Z961" s="211"/>
      <c r="AA961" s="212"/>
      <c r="AB961" s="193">
        <f t="shared" si="232"/>
        <v>0</v>
      </c>
      <c r="AC961" s="211">
        <f t="shared" si="233"/>
        <v>0</v>
      </c>
      <c r="AD961" s="88">
        <v>0.19</v>
      </c>
      <c r="AE961" s="195">
        <f t="shared" si="236"/>
        <v>0</v>
      </c>
      <c r="AF961" s="211">
        <f t="shared" si="237"/>
        <v>0</v>
      </c>
      <c r="AG961" s="50"/>
      <c r="AH961" s="43"/>
      <c r="AI961" s="46"/>
      <c r="AJ961" s="43"/>
      <c r="AK961" s="43"/>
      <c r="AL961" s="46"/>
      <c r="AM961" s="47"/>
      <c r="AN961" s="76">
        <f t="shared" si="234"/>
        <v>0</v>
      </c>
      <c r="AO961" s="76">
        <f t="shared" si="238"/>
        <v>0</v>
      </c>
      <c r="AP961" s="214"/>
      <c r="AQ961" s="76">
        <f t="shared" si="235"/>
        <v>0</v>
      </c>
      <c r="AR961" s="91">
        <f t="shared" si="239"/>
        <v>0</v>
      </c>
      <c r="AS961" s="184">
        <f>IF(EA_Tabelle!$AI961="Ja",EA_Tabelle!$AM961,IF(EA_Tabelle!$Y961&lt;&gt;"",EA_Tabelle!$Y961,EA_Tabelle!$U961))</f>
        <v>0</v>
      </c>
      <c r="AT961" s="76">
        <f>IF(EA_Tabelle!$AI961="Ja",EA_Tabelle!$AN961,IF(EA_Tabelle!$AC961&lt;&gt;0,EA_Tabelle!$AC961,EA_Tabelle!$W961))</f>
        <v>0</v>
      </c>
      <c r="AU961" s="91">
        <f>IF(EA_Tabelle!$AI961="Ja",EA_Tabelle!$AO961,IF(EA_Tabelle!$AF961&lt;&gt;0,EA_Tabelle!$AF961,EA_Tabelle!$X961))</f>
        <v>0</v>
      </c>
    </row>
    <row r="962" spans="1:47" ht="25" customHeight="1" x14ac:dyDescent="0.3">
      <c r="A962" s="89" t="str">
        <f t="shared" si="240"/>
        <v>0_942</v>
      </c>
      <c r="B962" s="78">
        <f t="shared" si="227"/>
        <v>0</v>
      </c>
      <c r="C962" s="78">
        <f>IF(EA_Tabelle!$B637="","",COUNTIF($B$20:B961,EA_Tabelle!$B637)+1)</f>
        <v>942</v>
      </c>
      <c r="D962" s="77">
        <f t="shared" si="241"/>
        <v>0</v>
      </c>
      <c r="E962" s="77" t="e">
        <f>INDEX(Lieferanten[L_ID],MATCH(EA_Tabelle!$M962,Lieferanten[Lieferantenbezeichnung],0))</f>
        <v>#N/A</v>
      </c>
      <c r="F962" s="79">
        <f t="shared" si="228"/>
        <v>0</v>
      </c>
      <c r="G962" s="79" t="str">
        <f>IF(EA_Tabelle!$L962="","",(INDEX(BT[Ressort],MATCH(EA_Tabelle!$L962,BT[Bedarfsträger],0))))</f>
        <v/>
      </c>
      <c r="H962" s="80" t="str">
        <f>IF(EA_Tabelle!$L962="","",(INDEX(BT[BT_ID],MATCH(EA_Tabelle!$L962,BT[Bedarfsträger],0))))</f>
        <v/>
      </c>
      <c r="I962" s="82">
        <f t="shared" si="229"/>
        <v>0</v>
      </c>
      <c r="J962" s="82">
        <f t="shared" si="230"/>
        <v>0</v>
      </c>
      <c r="K962" s="83">
        <f t="shared" si="231"/>
        <v>0</v>
      </c>
      <c r="L962" s="44"/>
      <c r="M962" s="46"/>
      <c r="N962" s="208"/>
      <c r="O962" s="44"/>
      <c r="P962" s="43"/>
      <c r="Q962" s="206"/>
      <c r="R962" s="44"/>
      <c r="S962" s="90"/>
      <c r="T962" s="46"/>
      <c r="U962" s="210"/>
      <c r="V962" s="43"/>
      <c r="W962" s="186">
        <f>IFERROR(U962*INDEX(Preisstufen[Netto],MATCH(EA_Tabelle!T962,Preisstufen[Preisstufe],0)),0)</f>
        <v>0</v>
      </c>
      <c r="X962" s="186">
        <f t="shared" si="242"/>
        <v>0</v>
      </c>
      <c r="Y962" s="47"/>
      <c r="Z962" s="211"/>
      <c r="AA962" s="212"/>
      <c r="AB962" s="193">
        <f t="shared" si="232"/>
        <v>0</v>
      </c>
      <c r="AC962" s="211">
        <f t="shared" si="233"/>
        <v>0</v>
      </c>
      <c r="AD962" s="88">
        <v>0.19</v>
      </c>
      <c r="AE962" s="195">
        <f t="shared" si="236"/>
        <v>0</v>
      </c>
      <c r="AF962" s="211">
        <f t="shared" si="237"/>
        <v>0</v>
      </c>
      <c r="AG962" s="50"/>
      <c r="AH962" s="43"/>
      <c r="AI962" s="46"/>
      <c r="AJ962" s="43"/>
      <c r="AK962" s="43"/>
      <c r="AL962" s="46"/>
      <c r="AM962" s="47"/>
      <c r="AN962" s="76">
        <f t="shared" si="234"/>
        <v>0</v>
      </c>
      <c r="AO962" s="76">
        <f t="shared" si="238"/>
        <v>0</v>
      </c>
      <c r="AP962" s="214"/>
      <c r="AQ962" s="76">
        <f t="shared" si="235"/>
        <v>0</v>
      </c>
      <c r="AR962" s="91">
        <f t="shared" si="239"/>
        <v>0</v>
      </c>
      <c r="AS962" s="184">
        <f>IF(EA_Tabelle!$AI962="Ja",EA_Tabelle!$AM962,IF(EA_Tabelle!$Y962&lt;&gt;"",EA_Tabelle!$Y962,EA_Tabelle!$U962))</f>
        <v>0</v>
      </c>
      <c r="AT962" s="76">
        <f>IF(EA_Tabelle!$AI962="Ja",EA_Tabelle!$AN962,IF(EA_Tabelle!$AC962&lt;&gt;0,EA_Tabelle!$AC962,EA_Tabelle!$W962))</f>
        <v>0</v>
      </c>
      <c r="AU962" s="91">
        <f>IF(EA_Tabelle!$AI962="Ja",EA_Tabelle!$AO962,IF(EA_Tabelle!$AF962&lt;&gt;0,EA_Tabelle!$AF962,EA_Tabelle!$X962))</f>
        <v>0</v>
      </c>
    </row>
    <row r="963" spans="1:47" ht="25" customHeight="1" x14ac:dyDescent="0.3">
      <c r="A963" s="89" t="str">
        <f t="shared" si="240"/>
        <v>0_943</v>
      </c>
      <c r="B963" s="78">
        <f t="shared" si="227"/>
        <v>0</v>
      </c>
      <c r="C963" s="78">
        <f>IF(EA_Tabelle!$B638="","",COUNTIF($B$20:B962,EA_Tabelle!$B638)+1)</f>
        <v>943</v>
      </c>
      <c r="D963" s="77">
        <f t="shared" si="241"/>
        <v>0</v>
      </c>
      <c r="E963" s="77" t="e">
        <f>INDEX(Lieferanten[L_ID],MATCH(EA_Tabelle!$M963,Lieferanten[Lieferantenbezeichnung],0))</f>
        <v>#N/A</v>
      </c>
      <c r="F963" s="79">
        <f t="shared" si="228"/>
        <v>0</v>
      </c>
      <c r="G963" s="79" t="str">
        <f>IF(EA_Tabelle!$L963="","",(INDEX(BT[Ressort],MATCH(EA_Tabelle!$L963,BT[Bedarfsträger],0))))</f>
        <v/>
      </c>
      <c r="H963" s="80" t="str">
        <f>IF(EA_Tabelle!$L963="","",(INDEX(BT[BT_ID],MATCH(EA_Tabelle!$L963,BT[Bedarfsträger],0))))</f>
        <v/>
      </c>
      <c r="I963" s="82">
        <f t="shared" si="229"/>
        <v>0</v>
      </c>
      <c r="J963" s="82">
        <f t="shared" si="230"/>
        <v>0</v>
      </c>
      <c r="K963" s="83">
        <f t="shared" si="231"/>
        <v>0</v>
      </c>
      <c r="L963" s="44"/>
      <c r="M963" s="46"/>
      <c r="N963" s="208"/>
      <c r="O963" s="44"/>
      <c r="P963" s="43"/>
      <c r="Q963" s="206"/>
      <c r="R963" s="44"/>
      <c r="S963" s="90"/>
      <c r="T963" s="46"/>
      <c r="U963" s="210"/>
      <c r="V963" s="43"/>
      <c r="W963" s="186">
        <f>IFERROR(U963*INDEX(Preisstufen[Netto],MATCH(EA_Tabelle!T963,Preisstufen[Preisstufe],0)),0)</f>
        <v>0</v>
      </c>
      <c r="X963" s="186">
        <f t="shared" si="242"/>
        <v>0</v>
      </c>
      <c r="Y963" s="47"/>
      <c r="Z963" s="211"/>
      <c r="AA963" s="212"/>
      <c r="AB963" s="193">
        <f t="shared" si="232"/>
        <v>0</v>
      </c>
      <c r="AC963" s="211">
        <f t="shared" si="233"/>
        <v>0</v>
      </c>
      <c r="AD963" s="88">
        <v>0.19</v>
      </c>
      <c r="AE963" s="195">
        <f t="shared" si="236"/>
        <v>0</v>
      </c>
      <c r="AF963" s="211">
        <f t="shared" si="237"/>
        <v>0</v>
      </c>
      <c r="AG963" s="50"/>
      <c r="AH963" s="43"/>
      <c r="AI963" s="46"/>
      <c r="AJ963" s="43"/>
      <c r="AK963" s="43"/>
      <c r="AL963" s="46"/>
      <c r="AM963" s="47"/>
      <c r="AN963" s="76">
        <f t="shared" si="234"/>
        <v>0</v>
      </c>
      <c r="AO963" s="76">
        <f t="shared" si="238"/>
        <v>0</v>
      </c>
      <c r="AP963" s="214"/>
      <c r="AQ963" s="76">
        <f t="shared" si="235"/>
        <v>0</v>
      </c>
      <c r="AR963" s="91">
        <f t="shared" si="239"/>
        <v>0</v>
      </c>
      <c r="AS963" s="184">
        <f>IF(EA_Tabelle!$AI963="Ja",EA_Tabelle!$AM963,IF(EA_Tabelle!$Y963&lt;&gt;"",EA_Tabelle!$Y963,EA_Tabelle!$U963))</f>
        <v>0</v>
      </c>
      <c r="AT963" s="76">
        <f>IF(EA_Tabelle!$AI963="Ja",EA_Tabelle!$AN963,IF(EA_Tabelle!$AC963&lt;&gt;0,EA_Tabelle!$AC963,EA_Tabelle!$W963))</f>
        <v>0</v>
      </c>
      <c r="AU963" s="91">
        <f>IF(EA_Tabelle!$AI963="Ja",EA_Tabelle!$AO963,IF(EA_Tabelle!$AF963&lt;&gt;0,EA_Tabelle!$AF963,EA_Tabelle!$X963))</f>
        <v>0</v>
      </c>
    </row>
    <row r="964" spans="1:47" ht="25" customHeight="1" x14ac:dyDescent="0.3">
      <c r="A964" s="89" t="str">
        <f t="shared" si="240"/>
        <v>0_944</v>
      </c>
      <c r="B964" s="78">
        <f t="shared" si="227"/>
        <v>0</v>
      </c>
      <c r="C964" s="78">
        <f>IF(EA_Tabelle!$B639="","",COUNTIF($B$20:B963,EA_Tabelle!$B639)+1)</f>
        <v>944</v>
      </c>
      <c r="D964" s="77">
        <f t="shared" si="241"/>
        <v>0</v>
      </c>
      <c r="E964" s="77" t="e">
        <f>INDEX(Lieferanten[L_ID],MATCH(EA_Tabelle!$M964,Lieferanten[Lieferantenbezeichnung],0))</f>
        <v>#N/A</v>
      </c>
      <c r="F964" s="79">
        <f t="shared" si="228"/>
        <v>0</v>
      </c>
      <c r="G964" s="79" t="str">
        <f>IF(EA_Tabelle!$L964="","",(INDEX(BT[Ressort],MATCH(EA_Tabelle!$L964,BT[Bedarfsträger],0))))</f>
        <v/>
      </c>
      <c r="H964" s="80" t="str">
        <f>IF(EA_Tabelle!$L964="","",(INDEX(BT[BT_ID],MATCH(EA_Tabelle!$L964,BT[Bedarfsträger],0))))</f>
        <v/>
      </c>
      <c r="I964" s="82">
        <f t="shared" si="229"/>
        <v>0</v>
      </c>
      <c r="J964" s="82">
        <f t="shared" si="230"/>
        <v>0</v>
      </c>
      <c r="K964" s="83">
        <f t="shared" si="231"/>
        <v>0</v>
      </c>
      <c r="L964" s="44"/>
      <c r="M964" s="46"/>
      <c r="N964" s="208"/>
      <c r="O964" s="44"/>
      <c r="P964" s="43"/>
      <c r="Q964" s="206"/>
      <c r="R964" s="44"/>
      <c r="S964" s="90"/>
      <c r="T964" s="46"/>
      <c r="U964" s="210"/>
      <c r="V964" s="43"/>
      <c r="W964" s="186">
        <f>IFERROR(U964*INDEX(Preisstufen[Netto],MATCH(EA_Tabelle!T964,Preisstufen[Preisstufe],0)),0)</f>
        <v>0</v>
      </c>
      <c r="X964" s="186">
        <f t="shared" si="242"/>
        <v>0</v>
      </c>
      <c r="Y964" s="47"/>
      <c r="Z964" s="211"/>
      <c r="AA964" s="212"/>
      <c r="AB964" s="193">
        <f t="shared" si="232"/>
        <v>0</v>
      </c>
      <c r="AC964" s="211">
        <f t="shared" si="233"/>
        <v>0</v>
      </c>
      <c r="AD964" s="88">
        <v>0.19</v>
      </c>
      <c r="AE964" s="195">
        <f t="shared" si="236"/>
        <v>0</v>
      </c>
      <c r="AF964" s="211">
        <f t="shared" si="237"/>
        <v>0</v>
      </c>
      <c r="AG964" s="50"/>
      <c r="AH964" s="43"/>
      <c r="AI964" s="46"/>
      <c r="AJ964" s="43"/>
      <c r="AK964" s="43"/>
      <c r="AL964" s="46"/>
      <c r="AM964" s="47"/>
      <c r="AN964" s="76">
        <f t="shared" si="234"/>
        <v>0</v>
      </c>
      <c r="AO964" s="76">
        <f t="shared" si="238"/>
        <v>0</v>
      </c>
      <c r="AP964" s="214"/>
      <c r="AQ964" s="76">
        <f t="shared" si="235"/>
        <v>0</v>
      </c>
      <c r="AR964" s="91">
        <f t="shared" si="239"/>
        <v>0</v>
      </c>
      <c r="AS964" s="184">
        <f>IF(EA_Tabelle!$AI964="Ja",EA_Tabelle!$AM964,IF(EA_Tabelle!$Y964&lt;&gt;"",EA_Tabelle!$Y964,EA_Tabelle!$U964))</f>
        <v>0</v>
      </c>
      <c r="AT964" s="76">
        <f>IF(EA_Tabelle!$AI964="Ja",EA_Tabelle!$AN964,IF(EA_Tabelle!$AC964&lt;&gt;0,EA_Tabelle!$AC964,EA_Tabelle!$W964))</f>
        <v>0</v>
      </c>
      <c r="AU964" s="91">
        <f>IF(EA_Tabelle!$AI964="Ja",EA_Tabelle!$AO964,IF(EA_Tabelle!$AF964&lt;&gt;0,EA_Tabelle!$AF964,EA_Tabelle!$X964))</f>
        <v>0</v>
      </c>
    </row>
    <row r="965" spans="1:47" ht="25" customHeight="1" x14ac:dyDescent="0.3">
      <c r="A965" s="89" t="str">
        <f t="shared" si="240"/>
        <v>0_945</v>
      </c>
      <c r="B965" s="78">
        <f t="shared" si="227"/>
        <v>0</v>
      </c>
      <c r="C965" s="78">
        <f>IF(EA_Tabelle!$B640="","",COUNTIF($B$20:B964,EA_Tabelle!$B640)+1)</f>
        <v>945</v>
      </c>
      <c r="D965" s="77">
        <f t="shared" si="241"/>
        <v>0</v>
      </c>
      <c r="E965" s="77" t="e">
        <f>INDEX(Lieferanten[L_ID],MATCH(EA_Tabelle!$M965,Lieferanten[Lieferantenbezeichnung],0))</f>
        <v>#N/A</v>
      </c>
      <c r="F965" s="79">
        <f t="shared" si="228"/>
        <v>0</v>
      </c>
      <c r="G965" s="79" t="str">
        <f>IF(EA_Tabelle!$L965="","",(INDEX(BT[Ressort],MATCH(EA_Tabelle!$L965,BT[Bedarfsträger],0))))</f>
        <v/>
      </c>
      <c r="H965" s="80" t="str">
        <f>IF(EA_Tabelle!$L965="","",(INDEX(BT[BT_ID],MATCH(EA_Tabelle!$L965,BT[Bedarfsträger],0))))</f>
        <v/>
      </c>
      <c r="I965" s="82">
        <f t="shared" si="229"/>
        <v>0</v>
      </c>
      <c r="J965" s="82">
        <f t="shared" si="230"/>
        <v>0</v>
      </c>
      <c r="K965" s="83">
        <f t="shared" si="231"/>
        <v>0</v>
      </c>
      <c r="L965" s="44"/>
      <c r="M965" s="46"/>
      <c r="N965" s="208"/>
      <c r="O965" s="44"/>
      <c r="P965" s="43"/>
      <c r="Q965" s="206"/>
      <c r="R965" s="44"/>
      <c r="S965" s="90"/>
      <c r="T965" s="46"/>
      <c r="U965" s="210"/>
      <c r="V965" s="43"/>
      <c r="W965" s="186">
        <f>IFERROR(U965*INDEX(Preisstufen[Netto],MATCH(EA_Tabelle!T965,Preisstufen[Preisstufe],0)),0)</f>
        <v>0</v>
      </c>
      <c r="X965" s="186">
        <f t="shared" si="242"/>
        <v>0</v>
      </c>
      <c r="Y965" s="47"/>
      <c r="Z965" s="211"/>
      <c r="AA965" s="212"/>
      <c r="AB965" s="193">
        <f t="shared" si="232"/>
        <v>0</v>
      </c>
      <c r="AC965" s="211">
        <f t="shared" si="233"/>
        <v>0</v>
      </c>
      <c r="AD965" s="88">
        <v>0.19</v>
      </c>
      <c r="AE965" s="195">
        <f t="shared" si="236"/>
        <v>0</v>
      </c>
      <c r="AF965" s="211">
        <f t="shared" si="237"/>
        <v>0</v>
      </c>
      <c r="AG965" s="50"/>
      <c r="AH965" s="43"/>
      <c r="AI965" s="46"/>
      <c r="AJ965" s="43"/>
      <c r="AK965" s="43"/>
      <c r="AL965" s="46"/>
      <c r="AM965" s="47"/>
      <c r="AN965" s="76">
        <f t="shared" si="234"/>
        <v>0</v>
      </c>
      <c r="AO965" s="76">
        <f t="shared" si="238"/>
        <v>0</v>
      </c>
      <c r="AP965" s="214"/>
      <c r="AQ965" s="76">
        <f t="shared" si="235"/>
        <v>0</v>
      </c>
      <c r="AR965" s="91">
        <f t="shared" si="239"/>
        <v>0</v>
      </c>
      <c r="AS965" s="184">
        <f>IF(EA_Tabelle!$AI965="Ja",EA_Tabelle!$AM965,IF(EA_Tabelle!$Y965&lt;&gt;"",EA_Tabelle!$Y965,EA_Tabelle!$U965))</f>
        <v>0</v>
      </c>
      <c r="AT965" s="76">
        <f>IF(EA_Tabelle!$AI965="Ja",EA_Tabelle!$AN965,IF(EA_Tabelle!$AC965&lt;&gt;0,EA_Tabelle!$AC965,EA_Tabelle!$W965))</f>
        <v>0</v>
      </c>
      <c r="AU965" s="91">
        <f>IF(EA_Tabelle!$AI965="Ja",EA_Tabelle!$AO965,IF(EA_Tabelle!$AF965&lt;&gt;0,EA_Tabelle!$AF965,EA_Tabelle!$X965))</f>
        <v>0</v>
      </c>
    </row>
    <row r="966" spans="1:47" ht="25" customHeight="1" x14ac:dyDescent="0.3">
      <c r="A966" s="89" t="str">
        <f t="shared" si="240"/>
        <v>0_946</v>
      </c>
      <c r="B966" s="78">
        <f t="shared" si="227"/>
        <v>0</v>
      </c>
      <c r="C966" s="78">
        <f>IF(EA_Tabelle!$B641="","",COUNTIF($B$20:B965,EA_Tabelle!$B641)+1)</f>
        <v>946</v>
      </c>
      <c r="D966" s="77">
        <f t="shared" si="241"/>
        <v>0</v>
      </c>
      <c r="E966" s="77" t="e">
        <f>INDEX(Lieferanten[L_ID],MATCH(EA_Tabelle!$M966,Lieferanten[Lieferantenbezeichnung],0))</f>
        <v>#N/A</v>
      </c>
      <c r="F966" s="79">
        <f t="shared" si="228"/>
        <v>0</v>
      </c>
      <c r="G966" s="79" t="str">
        <f>IF(EA_Tabelle!$L966="","",(INDEX(BT[Ressort],MATCH(EA_Tabelle!$L966,BT[Bedarfsträger],0))))</f>
        <v/>
      </c>
      <c r="H966" s="80" t="str">
        <f>IF(EA_Tabelle!$L966="","",(INDEX(BT[BT_ID],MATCH(EA_Tabelle!$L966,BT[Bedarfsträger],0))))</f>
        <v/>
      </c>
      <c r="I966" s="82">
        <f t="shared" si="229"/>
        <v>0</v>
      </c>
      <c r="J966" s="82">
        <f t="shared" si="230"/>
        <v>0</v>
      </c>
      <c r="K966" s="83">
        <f t="shared" si="231"/>
        <v>0</v>
      </c>
      <c r="L966" s="44"/>
      <c r="M966" s="46"/>
      <c r="N966" s="208"/>
      <c r="O966" s="44"/>
      <c r="P966" s="43"/>
      <c r="Q966" s="206"/>
      <c r="R966" s="44"/>
      <c r="S966" s="90"/>
      <c r="T966" s="46"/>
      <c r="U966" s="210"/>
      <c r="V966" s="43"/>
      <c r="W966" s="186">
        <f>IFERROR(U966*INDEX(Preisstufen[Netto],MATCH(EA_Tabelle!T966,Preisstufen[Preisstufe],0)),0)</f>
        <v>0</v>
      </c>
      <c r="X966" s="186">
        <f t="shared" si="242"/>
        <v>0</v>
      </c>
      <c r="Y966" s="47"/>
      <c r="Z966" s="211"/>
      <c r="AA966" s="212"/>
      <c r="AB966" s="193">
        <f t="shared" si="232"/>
        <v>0</v>
      </c>
      <c r="AC966" s="211">
        <f t="shared" si="233"/>
        <v>0</v>
      </c>
      <c r="AD966" s="88">
        <v>0.19</v>
      </c>
      <c r="AE966" s="195">
        <f t="shared" si="236"/>
        <v>0</v>
      </c>
      <c r="AF966" s="211">
        <f t="shared" si="237"/>
        <v>0</v>
      </c>
      <c r="AG966" s="50"/>
      <c r="AH966" s="43"/>
      <c r="AI966" s="46"/>
      <c r="AJ966" s="43"/>
      <c r="AK966" s="43"/>
      <c r="AL966" s="46"/>
      <c r="AM966" s="47"/>
      <c r="AN966" s="76">
        <f t="shared" si="234"/>
        <v>0</v>
      </c>
      <c r="AO966" s="76">
        <f t="shared" si="238"/>
        <v>0</v>
      </c>
      <c r="AP966" s="214"/>
      <c r="AQ966" s="76">
        <f t="shared" si="235"/>
        <v>0</v>
      </c>
      <c r="AR966" s="91">
        <f t="shared" si="239"/>
        <v>0</v>
      </c>
      <c r="AS966" s="184">
        <f>IF(EA_Tabelle!$AI966="Ja",EA_Tabelle!$AM966,IF(EA_Tabelle!$Y966&lt;&gt;"",EA_Tabelle!$Y966,EA_Tabelle!$U966))</f>
        <v>0</v>
      </c>
      <c r="AT966" s="76">
        <f>IF(EA_Tabelle!$AI966="Ja",EA_Tabelle!$AN966,IF(EA_Tabelle!$AC966&lt;&gt;0,EA_Tabelle!$AC966,EA_Tabelle!$W966))</f>
        <v>0</v>
      </c>
      <c r="AU966" s="91">
        <f>IF(EA_Tabelle!$AI966="Ja",EA_Tabelle!$AO966,IF(EA_Tabelle!$AF966&lt;&gt;0,EA_Tabelle!$AF966,EA_Tabelle!$X966))</f>
        <v>0</v>
      </c>
    </row>
    <row r="967" spans="1:47" ht="25" customHeight="1" x14ac:dyDescent="0.3">
      <c r="A967" s="89" t="str">
        <f t="shared" si="240"/>
        <v>0_947</v>
      </c>
      <c r="B967" s="78">
        <f t="shared" si="227"/>
        <v>0</v>
      </c>
      <c r="C967" s="78">
        <f>IF(EA_Tabelle!$B642="","",COUNTIF($B$20:B966,EA_Tabelle!$B642)+1)</f>
        <v>947</v>
      </c>
      <c r="D967" s="77">
        <f t="shared" si="241"/>
        <v>0</v>
      </c>
      <c r="E967" s="77" t="e">
        <f>INDEX(Lieferanten[L_ID],MATCH(EA_Tabelle!$M967,Lieferanten[Lieferantenbezeichnung],0))</f>
        <v>#N/A</v>
      </c>
      <c r="F967" s="79">
        <f t="shared" si="228"/>
        <v>0</v>
      </c>
      <c r="G967" s="79" t="str">
        <f>IF(EA_Tabelle!$L967="","",(INDEX(BT[Ressort],MATCH(EA_Tabelle!$L967,BT[Bedarfsträger],0))))</f>
        <v/>
      </c>
      <c r="H967" s="80" t="str">
        <f>IF(EA_Tabelle!$L967="","",(INDEX(BT[BT_ID],MATCH(EA_Tabelle!$L967,BT[Bedarfsträger],0))))</f>
        <v/>
      </c>
      <c r="I967" s="82">
        <f t="shared" si="229"/>
        <v>0</v>
      </c>
      <c r="J967" s="82">
        <f t="shared" si="230"/>
        <v>0</v>
      </c>
      <c r="K967" s="83">
        <f t="shared" si="231"/>
        <v>0</v>
      </c>
      <c r="L967" s="44"/>
      <c r="M967" s="46"/>
      <c r="N967" s="208"/>
      <c r="O967" s="44"/>
      <c r="P967" s="43"/>
      <c r="Q967" s="206"/>
      <c r="R967" s="44"/>
      <c r="S967" s="90"/>
      <c r="T967" s="46"/>
      <c r="U967" s="210"/>
      <c r="V967" s="43"/>
      <c r="W967" s="186">
        <f>IFERROR(U967*INDEX(Preisstufen[Netto],MATCH(EA_Tabelle!T967,Preisstufen[Preisstufe],0)),0)</f>
        <v>0</v>
      </c>
      <c r="X967" s="186">
        <f t="shared" si="242"/>
        <v>0</v>
      </c>
      <c r="Y967" s="47"/>
      <c r="Z967" s="211"/>
      <c r="AA967" s="212"/>
      <c r="AB967" s="193">
        <f t="shared" si="232"/>
        <v>0</v>
      </c>
      <c r="AC967" s="211">
        <f t="shared" si="233"/>
        <v>0</v>
      </c>
      <c r="AD967" s="88">
        <v>0.19</v>
      </c>
      <c r="AE967" s="195">
        <f t="shared" si="236"/>
        <v>0</v>
      </c>
      <c r="AF967" s="211">
        <f t="shared" si="237"/>
        <v>0</v>
      </c>
      <c r="AG967" s="50"/>
      <c r="AH967" s="43"/>
      <c r="AI967" s="46"/>
      <c r="AJ967" s="43"/>
      <c r="AK967" s="43"/>
      <c r="AL967" s="46"/>
      <c r="AM967" s="47"/>
      <c r="AN967" s="76">
        <f t="shared" si="234"/>
        <v>0</v>
      </c>
      <c r="AO967" s="76">
        <f t="shared" si="238"/>
        <v>0</v>
      </c>
      <c r="AP967" s="214"/>
      <c r="AQ967" s="76">
        <f t="shared" si="235"/>
        <v>0</v>
      </c>
      <c r="AR967" s="91">
        <f t="shared" si="239"/>
        <v>0</v>
      </c>
      <c r="AS967" s="184">
        <f>IF(EA_Tabelle!$AI967="Ja",EA_Tabelle!$AM967,IF(EA_Tabelle!$Y967&lt;&gt;"",EA_Tabelle!$Y967,EA_Tabelle!$U967))</f>
        <v>0</v>
      </c>
      <c r="AT967" s="76">
        <f>IF(EA_Tabelle!$AI967="Ja",EA_Tabelle!$AN967,IF(EA_Tabelle!$AC967&lt;&gt;0,EA_Tabelle!$AC967,EA_Tabelle!$W967))</f>
        <v>0</v>
      </c>
      <c r="AU967" s="91">
        <f>IF(EA_Tabelle!$AI967="Ja",EA_Tabelle!$AO967,IF(EA_Tabelle!$AF967&lt;&gt;0,EA_Tabelle!$AF967,EA_Tabelle!$X967))</f>
        <v>0</v>
      </c>
    </row>
    <row r="968" spans="1:47" ht="25" customHeight="1" x14ac:dyDescent="0.3">
      <c r="A968" s="89" t="str">
        <f t="shared" si="240"/>
        <v>0_948</v>
      </c>
      <c r="B968" s="78">
        <f t="shared" si="227"/>
        <v>0</v>
      </c>
      <c r="C968" s="78">
        <f>IF(EA_Tabelle!$B643="","",COUNTIF($B$20:B967,EA_Tabelle!$B643)+1)</f>
        <v>948</v>
      </c>
      <c r="D968" s="77">
        <f t="shared" si="241"/>
        <v>0</v>
      </c>
      <c r="E968" s="77" t="e">
        <f>INDEX(Lieferanten[L_ID],MATCH(EA_Tabelle!$M968,Lieferanten[Lieferantenbezeichnung],0))</f>
        <v>#N/A</v>
      </c>
      <c r="F968" s="79">
        <f t="shared" si="228"/>
        <v>0</v>
      </c>
      <c r="G968" s="79" t="str">
        <f>IF(EA_Tabelle!$L968="","",(INDEX(BT[Ressort],MATCH(EA_Tabelle!$L968,BT[Bedarfsträger],0))))</f>
        <v/>
      </c>
      <c r="H968" s="80" t="str">
        <f>IF(EA_Tabelle!$L968="","",(INDEX(BT[BT_ID],MATCH(EA_Tabelle!$L968,BT[Bedarfsträger],0))))</f>
        <v/>
      </c>
      <c r="I968" s="82">
        <f t="shared" si="229"/>
        <v>0</v>
      </c>
      <c r="J968" s="82">
        <f t="shared" si="230"/>
        <v>0</v>
      </c>
      <c r="K968" s="83">
        <f t="shared" si="231"/>
        <v>0</v>
      </c>
      <c r="L968" s="44"/>
      <c r="M968" s="46"/>
      <c r="N968" s="208"/>
      <c r="O968" s="44"/>
      <c r="P968" s="43"/>
      <c r="Q968" s="206"/>
      <c r="R968" s="44"/>
      <c r="S968" s="90"/>
      <c r="T968" s="46"/>
      <c r="U968" s="210"/>
      <c r="V968" s="43"/>
      <c r="W968" s="186">
        <f>IFERROR(U968*INDEX(Preisstufen[Netto],MATCH(EA_Tabelle!T968,Preisstufen[Preisstufe],0)),0)</f>
        <v>0</v>
      </c>
      <c r="X968" s="186">
        <f t="shared" si="242"/>
        <v>0</v>
      </c>
      <c r="Y968" s="47"/>
      <c r="Z968" s="211"/>
      <c r="AA968" s="212"/>
      <c r="AB968" s="193">
        <f t="shared" si="232"/>
        <v>0</v>
      </c>
      <c r="AC968" s="211">
        <f t="shared" si="233"/>
        <v>0</v>
      </c>
      <c r="AD968" s="88">
        <v>0.19</v>
      </c>
      <c r="AE968" s="195">
        <f t="shared" si="236"/>
        <v>0</v>
      </c>
      <c r="AF968" s="211">
        <f t="shared" si="237"/>
        <v>0</v>
      </c>
      <c r="AG968" s="50"/>
      <c r="AH968" s="43"/>
      <c r="AI968" s="46"/>
      <c r="AJ968" s="43"/>
      <c r="AK968" s="43"/>
      <c r="AL968" s="46"/>
      <c r="AM968" s="47"/>
      <c r="AN968" s="76">
        <f t="shared" si="234"/>
        <v>0</v>
      </c>
      <c r="AO968" s="76">
        <f t="shared" si="238"/>
        <v>0</v>
      </c>
      <c r="AP968" s="214"/>
      <c r="AQ968" s="76">
        <f t="shared" si="235"/>
        <v>0</v>
      </c>
      <c r="AR968" s="91">
        <f t="shared" si="239"/>
        <v>0</v>
      </c>
      <c r="AS968" s="184">
        <f>IF(EA_Tabelle!$AI968="Ja",EA_Tabelle!$AM968,IF(EA_Tabelle!$Y968&lt;&gt;"",EA_Tabelle!$Y968,EA_Tabelle!$U968))</f>
        <v>0</v>
      </c>
      <c r="AT968" s="76">
        <f>IF(EA_Tabelle!$AI968="Ja",EA_Tabelle!$AN968,IF(EA_Tabelle!$AC968&lt;&gt;0,EA_Tabelle!$AC968,EA_Tabelle!$W968))</f>
        <v>0</v>
      </c>
      <c r="AU968" s="91">
        <f>IF(EA_Tabelle!$AI968="Ja",EA_Tabelle!$AO968,IF(EA_Tabelle!$AF968&lt;&gt;0,EA_Tabelle!$AF968,EA_Tabelle!$X968))</f>
        <v>0</v>
      </c>
    </row>
    <row r="969" spans="1:47" ht="25" customHeight="1" x14ac:dyDescent="0.3">
      <c r="A969" s="89" t="str">
        <f t="shared" si="240"/>
        <v>0_949</v>
      </c>
      <c r="B969" s="78">
        <f t="shared" si="227"/>
        <v>0</v>
      </c>
      <c r="C969" s="78">
        <f>IF(EA_Tabelle!$B644="","",COUNTIF($B$20:B968,EA_Tabelle!$B644)+1)</f>
        <v>949</v>
      </c>
      <c r="D969" s="77">
        <f t="shared" si="241"/>
        <v>0</v>
      </c>
      <c r="E969" s="77" t="e">
        <f>INDEX(Lieferanten[L_ID],MATCH(EA_Tabelle!$M969,Lieferanten[Lieferantenbezeichnung],0))</f>
        <v>#N/A</v>
      </c>
      <c r="F969" s="79">
        <f t="shared" si="228"/>
        <v>0</v>
      </c>
      <c r="G969" s="79" t="str">
        <f>IF(EA_Tabelle!$L969="","",(INDEX(BT[Ressort],MATCH(EA_Tabelle!$L969,BT[Bedarfsträger],0))))</f>
        <v/>
      </c>
      <c r="H969" s="80" t="str">
        <f>IF(EA_Tabelle!$L969="","",(INDEX(BT[BT_ID],MATCH(EA_Tabelle!$L969,BT[Bedarfsträger],0))))</f>
        <v/>
      </c>
      <c r="I969" s="82">
        <f t="shared" si="229"/>
        <v>0</v>
      </c>
      <c r="J969" s="82">
        <f t="shared" si="230"/>
        <v>0</v>
      </c>
      <c r="K969" s="83">
        <f t="shared" si="231"/>
        <v>0</v>
      </c>
      <c r="L969" s="44"/>
      <c r="M969" s="46"/>
      <c r="N969" s="208"/>
      <c r="O969" s="44"/>
      <c r="P969" s="43"/>
      <c r="Q969" s="206"/>
      <c r="R969" s="44"/>
      <c r="S969" s="90"/>
      <c r="T969" s="46"/>
      <c r="U969" s="210"/>
      <c r="V969" s="43"/>
      <c r="W969" s="186">
        <f>IFERROR(U969*INDEX(Preisstufen[Netto],MATCH(EA_Tabelle!T969,Preisstufen[Preisstufe],0)),0)</f>
        <v>0</v>
      </c>
      <c r="X969" s="186">
        <f t="shared" si="242"/>
        <v>0</v>
      </c>
      <c r="Y969" s="47"/>
      <c r="Z969" s="211"/>
      <c r="AA969" s="212"/>
      <c r="AB969" s="193">
        <f t="shared" si="232"/>
        <v>0</v>
      </c>
      <c r="AC969" s="211">
        <f t="shared" si="233"/>
        <v>0</v>
      </c>
      <c r="AD969" s="88">
        <v>0.19</v>
      </c>
      <c r="AE969" s="195">
        <f t="shared" si="236"/>
        <v>0</v>
      </c>
      <c r="AF969" s="211">
        <f t="shared" si="237"/>
        <v>0</v>
      </c>
      <c r="AG969" s="50"/>
      <c r="AH969" s="43"/>
      <c r="AI969" s="46"/>
      <c r="AJ969" s="43"/>
      <c r="AK969" s="43"/>
      <c r="AL969" s="46"/>
      <c r="AM969" s="47"/>
      <c r="AN969" s="76">
        <f t="shared" si="234"/>
        <v>0</v>
      </c>
      <c r="AO969" s="76">
        <f t="shared" si="238"/>
        <v>0</v>
      </c>
      <c r="AP969" s="214"/>
      <c r="AQ969" s="76">
        <f t="shared" si="235"/>
        <v>0</v>
      </c>
      <c r="AR969" s="91">
        <f t="shared" si="239"/>
        <v>0</v>
      </c>
      <c r="AS969" s="184">
        <f>IF(EA_Tabelle!$AI969="Ja",EA_Tabelle!$AM969,IF(EA_Tabelle!$Y969&lt;&gt;"",EA_Tabelle!$Y969,EA_Tabelle!$U969))</f>
        <v>0</v>
      </c>
      <c r="AT969" s="76">
        <f>IF(EA_Tabelle!$AI969="Ja",EA_Tabelle!$AN969,IF(EA_Tabelle!$AC969&lt;&gt;0,EA_Tabelle!$AC969,EA_Tabelle!$W969))</f>
        <v>0</v>
      </c>
      <c r="AU969" s="91">
        <f>IF(EA_Tabelle!$AI969="Ja",EA_Tabelle!$AO969,IF(EA_Tabelle!$AF969&lt;&gt;0,EA_Tabelle!$AF969,EA_Tabelle!$X969))</f>
        <v>0</v>
      </c>
    </row>
    <row r="970" spans="1:47" ht="25" customHeight="1" x14ac:dyDescent="0.3">
      <c r="A970" s="89" t="str">
        <f t="shared" si="240"/>
        <v>0_950</v>
      </c>
      <c r="B970" s="78">
        <f t="shared" si="227"/>
        <v>0</v>
      </c>
      <c r="C970" s="78">
        <f>IF(EA_Tabelle!$B645="","",COUNTIF($B$20:B969,EA_Tabelle!$B645)+1)</f>
        <v>950</v>
      </c>
      <c r="D970" s="77">
        <f t="shared" si="241"/>
        <v>0</v>
      </c>
      <c r="E970" s="77" t="e">
        <f>INDEX(Lieferanten[L_ID],MATCH(EA_Tabelle!$M970,Lieferanten[Lieferantenbezeichnung],0))</f>
        <v>#N/A</v>
      </c>
      <c r="F970" s="79">
        <f t="shared" si="228"/>
        <v>0</v>
      </c>
      <c r="G970" s="79" t="str">
        <f>IF(EA_Tabelle!$L970="","",(INDEX(BT[Ressort],MATCH(EA_Tabelle!$L970,BT[Bedarfsträger],0))))</f>
        <v/>
      </c>
      <c r="H970" s="80" t="str">
        <f>IF(EA_Tabelle!$L970="","",(INDEX(BT[BT_ID],MATCH(EA_Tabelle!$L970,BT[Bedarfsträger],0))))</f>
        <v/>
      </c>
      <c r="I970" s="82">
        <f t="shared" si="229"/>
        <v>0</v>
      </c>
      <c r="J970" s="82">
        <f t="shared" si="230"/>
        <v>0</v>
      </c>
      <c r="K970" s="83">
        <f t="shared" si="231"/>
        <v>0</v>
      </c>
      <c r="L970" s="44"/>
      <c r="M970" s="46"/>
      <c r="N970" s="208"/>
      <c r="O970" s="44"/>
      <c r="P970" s="43"/>
      <c r="Q970" s="206"/>
      <c r="R970" s="44"/>
      <c r="S970" s="90"/>
      <c r="T970" s="46"/>
      <c r="U970" s="210"/>
      <c r="V970" s="43"/>
      <c r="W970" s="186">
        <f>IFERROR(U970*INDEX(Preisstufen[Netto],MATCH(EA_Tabelle!T970,Preisstufen[Preisstufe],0)),0)</f>
        <v>0</v>
      </c>
      <c r="X970" s="186">
        <f t="shared" si="242"/>
        <v>0</v>
      </c>
      <c r="Y970" s="47"/>
      <c r="Z970" s="211"/>
      <c r="AA970" s="212"/>
      <c r="AB970" s="193">
        <f t="shared" si="232"/>
        <v>0</v>
      </c>
      <c r="AC970" s="211">
        <f t="shared" si="233"/>
        <v>0</v>
      </c>
      <c r="AD970" s="88">
        <v>0.19</v>
      </c>
      <c r="AE970" s="195">
        <f t="shared" si="236"/>
        <v>0</v>
      </c>
      <c r="AF970" s="211">
        <f t="shared" si="237"/>
        <v>0</v>
      </c>
      <c r="AG970" s="50"/>
      <c r="AH970" s="43"/>
      <c r="AI970" s="46"/>
      <c r="AJ970" s="43"/>
      <c r="AK970" s="43"/>
      <c r="AL970" s="46"/>
      <c r="AM970" s="47"/>
      <c r="AN970" s="76">
        <f t="shared" si="234"/>
        <v>0</v>
      </c>
      <c r="AO970" s="76">
        <f t="shared" si="238"/>
        <v>0</v>
      </c>
      <c r="AP970" s="214"/>
      <c r="AQ970" s="76">
        <f t="shared" si="235"/>
        <v>0</v>
      </c>
      <c r="AR970" s="91">
        <f t="shared" si="239"/>
        <v>0</v>
      </c>
      <c r="AS970" s="184">
        <f>IF(EA_Tabelle!$AI970="Ja",EA_Tabelle!$AM970,IF(EA_Tabelle!$Y970&lt;&gt;"",EA_Tabelle!$Y970,EA_Tabelle!$U970))</f>
        <v>0</v>
      </c>
      <c r="AT970" s="76">
        <f>IF(EA_Tabelle!$AI970="Ja",EA_Tabelle!$AN970,IF(EA_Tabelle!$AC970&lt;&gt;0,EA_Tabelle!$AC970,EA_Tabelle!$W970))</f>
        <v>0</v>
      </c>
      <c r="AU970" s="91">
        <f>IF(EA_Tabelle!$AI970="Ja",EA_Tabelle!$AO970,IF(EA_Tabelle!$AF970&lt;&gt;0,EA_Tabelle!$AF970,EA_Tabelle!$X970))</f>
        <v>0</v>
      </c>
    </row>
    <row r="971" spans="1:47" ht="25" customHeight="1" x14ac:dyDescent="0.3">
      <c r="A971" s="89" t="str">
        <f t="shared" si="240"/>
        <v>0_951</v>
      </c>
      <c r="B971" s="78">
        <f t="shared" si="227"/>
        <v>0</v>
      </c>
      <c r="C971" s="78">
        <f>IF(EA_Tabelle!$B646="","",COUNTIF($B$20:B970,EA_Tabelle!$B646)+1)</f>
        <v>951</v>
      </c>
      <c r="D971" s="77">
        <f t="shared" si="241"/>
        <v>0</v>
      </c>
      <c r="E971" s="77" t="e">
        <f>INDEX(Lieferanten[L_ID],MATCH(EA_Tabelle!$M971,Lieferanten[Lieferantenbezeichnung],0))</f>
        <v>#N/A</v>
      </c>
      <c r="F971" s="79">
        <f t="shared" si="228"/>
        <v>0</v>
      </c>
      <c r="G971" s="79" t="str">
        <f>IF(EA_Tabelle!$L971="","",(INDEX(BT[Ressort],MATCH(EA_Tabelle!$L971,BT[Bedarfsträger],0))))</f>
        <v/>
      </c>
      <c r="H971" s="80" t="str">
        <f>IF(EA_Tabelle!$L971="","",(INDEX(BT[BT_ID],MATCH(EA_Tabelle!$L971,BT[Bedarfsträger],0))))</f>
        <v/>
      </c>
      <c r="I971" s="82">
        <f t="shared" si="229"/>
        <v>0</v>
      </c>
      <c r="J971" s="82">
        <f t="shared" si="230"/>
        <v>0</v>
      </c>
      <c r="K971" s="83">
        <f t="shared" si="231"/>
        <v>0</v>
      </c>
      <c r="L971" s="44"/>
      <c r="M971" s="46"/>
      <c r="N971" s="208"/>
      <c r="O971" s="44"/>
      <c r="P971" s="43"/>
      <c r="Q971" s="206"/>
      <c r="R971" s="44"/>
      <c r="S971" s="90"/>
      <c r="T971" s="46"/>
      <c r="U971" s="210"/>
      <c r="V971" s="43"/>
      <c r="W971" s="186">
        <f>IFERROR(U971*INDEX(Preisstufen[Netto],MATCH(EA_Tabelle!T971,Preisstufen[Preisstufe],0)),0)</f>
        <v>0</v>
      </c>
      <c r="X971" s="186">
        <f t="shared" si="242"/>
        <v>0</v>
      </c>
      <c r="Y971" s="47"/>
      <c r="Z971" s="211"/>
      <c r="AA971" s="212"/>
      <c r="AB971" s="193">
        <f t="shared" si="232"/>
        <v>0</v>
      </c>
      <c r="AC971" s="211">
        <f t="shared" si="233"/>
        <v>0</v>
      </c>
      <c r="AD971" s="88">
        <v>0.19</v>
      </c>
      <c r="AE971" s="195">
        <f t="shared" si="236"/>
        <v>0</v>
      </c>
      <c r="AF971" s="211">
        <f t="shared" si="237"/>
        <v>0</v>
      </c>
      <c r="AG971" s="50"/>
      <c r="AH971" s="43"/>
      <c r="AI971" s="46"/>
      <c r="AJ971" s="43"/>
      <c r="AK971" s="43"/>
      <c r="AL971" s="46"/>
      <c r="AM971" s="47"/>
      <c r="AN971" s="76">
        <f t="shared" si="234"/>
        <v>0</v>
      </c>
      <c r="AO971" s="76">
        <f t="shared" si="238"/>
        <v>0</v>
      </c>
      <c r="AP971" s="214"/>
      <c r="AQ971" s="76">
        <f t="shared" si="235"/>
        <v>0</v>
      </c>
      <c r="AR971" s="91">
        <f t="shared" si="239"/>
        <v>0</v>
      </c>
      <c r="AS971" s="184">
        <f>IF(EA_Tabelle!$AI971="Ja",EA_Tabelle!$AM971,IF(EA_Tabelle!$Y971&lt;&gt;"",EA_Tabelle!$Y971,EA_Tabelle!$U971))</f>
        <v>0</v>
      </c>
      <c r="AT971" s="76">
        <f>IF(EA_Tabelle!$AI971="Ja",EA_Tabelle!$AN971,IF(EA_Tabelle!$AC971&lt;&gt;0,EA_Tabelle!$AC971,EA_Tabelle!$W971))</f>
        <v>0</v>
      </c>
      <c r="AU971" s="91">
        <f>IF(EA_Tabelle!$AI971="Ja",EA_Tabelle!$AO971,IF(EA_Tabelle!$AF971&lt;&gt;0,EA_Tabelle!$AF971,EA_Tabelle!$X971))</f>
        <v>0</v>
      </c>
    </row>
    <row r="972" spans="1:47" ht="25" customHeight="1" x14ac:dyDescent="0.3">
      <c r="A972" s="89" t="str">
        <f t="shared" si="240"/>
        <v>0_952</v>
      </c>
      <c r="B972" s="78">
        <f t="shared" si="227"/>
        <v>0</v>
      </c>
      <c r="C972" s="78">
        <f>IF(EA_Tabelle!$B647="","",COUNTIF($B$20:B971,EA_Tabelle!$B647)+1)</f>
        <v>952</v>
      </c>
      <c r="D972" s="77">
        <f t="shared" si="241"/>
        <v>0</v>
      </c>
      <c r="E972" s="77" t="e">
        <f>INDEX(Lieferanten[L_ID],MATCH(EA_Tabelle!$M972,Lieferanten[Lieferantenbezeichnung],0))</f>
        <v>#N/A</v>
      </c>
      <c r="F972" s="79">
        <f t="shared" si="228"/>
        <v>0</v>
      </c>
      <c r="G972" s="79" t="str">
        <f>IF(EA_Tabelle!$L972="","",(INDEX(BT[Ressort],MATCH(EA_Tabelle!$L972,BT[Bedarfsträger],0))))</f>
        <v/>
      </c>
      <c r="H972" s="80" t="str">
        <f>IF(EA_Tabelle!$L972="","",(INDEX(BT[BT_ID],MATCH(EA_Tabelle!$L972,BT[Bedarfsträger],0))))</f>
        <v/>
      </c>
      <c r="I972" s="82">
        <f t="shared" si="229"/>
        <v>0</v>
      </c>
      <c r="J972" s="82">
        <f t="shared" si="230"/>
        <v>0</v>
      </c>
      <c r="K972" s="83">
        <f t="shared" si="231"/>
        <v>0</v>
      </c>
      <c r="L972" s="44"/>
      <c r="M972" s="46"/>
      <c r="N972" s="208"/>
      <c r="O972" s="44"/>
      <c r="P972" s="43"/>
      <c r="Q972" s="206"/>
      <c r="R972" s="44"/>
      <c r="S972" s="90"/>
      <c r="T972" s="46"/>
      <c r="U972" s="210"/>
      <c r="V972" s="43"/>
      <c r="W972" s="186">
        <f>IFERROR(U972*INDEX(Preisstufen[Netto],MATCH(EA_Tabelle!T972,Preisstufen[Preisstufe],0)),0)</f>
        <v>0</v>
      </c>
      <c r="X972" s="186">
        <f t="shared" si="242"/>
        <v>0</v>
      </c>
      <c r="Y972" s="47"/>
      <c r="Z972" s="211"/>
      <c r="AA972" s="212"/>
      <c r="AB972" s="193">
        <f t="shared" si="232"/>
        <v>0</v>
      </c>
      <c r="AC972" s="211">
        <f t="shared" si="233"/>
        <v>0</v>
      </c>
      <c r="AD972" s="88">
        <v>0.19</v>
      </c>
      <c r="AE972" s="195">
        <f t="shared" si="236"/>
        <v>0</v>
      </c>
      <c r="AF972" s="211">
        <f t="shared" si="237"/>
        <v>0</v>
      </c>
      <c r="AG972" s="50"/>
      <c r="AH972" s="43"/>
      <c r="AI972" s="46"/>
      <c r="AJ972" s="43"/>
      <c r="AK972" s="43"/>
      <c r="AL972" s="46"/>
      <c r="AM972" s="47"/>
      <c r="AN972" s="76">
        <f t="shared" si="234"/>
        <v>0</v>
      </c>
      <c r="AO972" s="76">
        <f t="shared" si="238"/>
        <v>0</v>
      </c>
      <c r="AP972" s="214"/>
      <c r="AQ972" s="76">
        <f t="shared" si="235"/>
        <v>0</v>
      </c>
      <c r="AR972" s="91">
        <f t="shared" si="239"/>
        <v>0</v>
      </c>
      <c r="AS972" s="184">
        <f>IF(EA_Tabelle!$AI972="Ja",EA_Tabelle!$AM972,IF(EA_Tabelle!$Y972&lt;&gt;"",EA_Tabelle!$Y972,EA_Tabelle!$U972))</f>
        <v>0</v>
      </c>
      <c r="AT972" s="76">
        <f>IF(EA_Tabelle!$AI972="Ja",EA_Tabelle!$AN972,IF(EA_Tabelle!$AC972&lt;&gt;0,EA_Tabelle!$AC972,EA_Tabelle!$W972))</f>
        <v>0</v>
      </c>
      <c r="AU972" s="91">
        <f>IF(EA_Tabelle!$AI972="Ja",EA_Tabelle!$AO972,IF(EA_Tabelle!$AF972&lt;&gt;0,EA_Tabelle!$AF972,EA_Tabelle!$X972))</f>
        <v>0</v>
      </c>
    </row>
    <row r="973" spans="1:47" ht="25" customHeight="1" x14ac:dyDescent="0.3">
      <c r="A973" s="89" t="str">
        <f t="shared" si="240"/>
        <v>0_953</v>
      </c>
      <c r="B973" s="78">
        <f t="shared" si="227"/>
        <v>0</v>
      </c>
      <c r="C973" s="78">
        <f>IF(EA_Tabelle!$B648="","",COUNTIF($B$20:B972,EA_Tabelle!$B648)+1)</f>
        <v>953</v>
      </c>
      <c r="D973" s="77">
        <f t="shared" si="241"/>
        <v>0</v>
      </c>
      <c r="E973" s="77" t="e">
        <f>INDEX(Lieferanten[L_ID],MATCH(EA_Tabelle!$M973,Lieferanten[Lieferantenbezeichnung],0))</f>
        <v>#N/A</v>
      </c>
      <c r="F973" s="79">
        <f t="shared" si="228"/>
        <v>0</v>
      </c>
      <c r="G973" s="79" t="str">
        <f>IF(EA_Tabelle!$L973="","",(INDEX(BT[Ressort],MATCH(EA_Tabelle!$L973,BT[Bedarfsträger],0))))</f>
        <v/>
      </c>
      <c r="H973" s="80" t="str">
        <f>IF(EA_Tabelle!$L973="","",(INDEX(BT[BT_ID],MATCH(EA_Tabelle!$L973,BT[Bedarfsträger],0))))</f>
        <v/>
      </c>
      <c r="I973" s="82">
        <f t="shared" si="229"/>
        <v>0</v>
      </c>
      <c r="J973" s="82">
        <f t="shared" si="230"/>
        <v>0</v>
      </c>
      <c r="K973" s="83">
        <f t="shared" si="231"/>
        <v>0</v>
      </c>
      <c r="L973" s="44"/>
      <c r="M973" s="46"/>
      <c r="N973" s="208"/>
      <c r="O973" s="44"/>
      <c r="P973" s="43"/>
      <c r="Q973" s="206"/>
      <c r="R973" s="44"/>
      <c r="S973" s="90"/>
      <c r="T973" s="46"/>
      <c r="U973" s="210"/>
      <c r="V973" s="43"/>
      <c r="W973" s="186">
        <f>IFERROR(U973*INDEX(Preisstufen[Netto],MATCH(EA_Tabelle!T973,Preisstufen[Preisstufe],0)),0)</f>
        <v>0</v>
      </c>
      <c r="X973" s="186">
        <f t="shared" si="242"/>
        <v>0</v>
      </c>
      <c r="Y973" s="47"/>
      <c r="Z973" s="211"/>
      <c r="AA973" s="212"/>
      <c r="AB973" s="193">
        <f t="shared" si="232"/>
        <v>0</v>
      </c>
      <c r="AC973" s="211">
        <f t="shared" si="233"/>
        <v>0</v>
      </c>
      <c r="AD973" s="88">
        <v>0.19</v>
      </c>
      <c r="AE973" s="195">
        <f t="shared" si="236"/>
        <v>0</v>
      </c>
      <c r="AF973" s="211">
        <f t="shared" si="237"/>
        <v>0</v>
      </c>
      <c r="AG973" s="50"/>
      <c r="AH973" s="43"/>
      <c r="AI973" s="46"/>
      <c r="AJ973" s="43"/>
      <c r="AK973" s="43"/>
      <c r="AL973" s="46"/>
      <c r="AM973" s="47"/>
      <c r="AN973" s="76">
        <f t="shared" si="234"/>
        <v>0</v>
      </c>
      <c r="AO973" s="76">
        <f t="shared" si="238"/>
        <v>0</v>
      </c>
      <c r="AP973" s="214"/>
      <c r="AQ973" s="76">
        <f t="shared" si="235"/>
        <v>0</v>
      </c>
      <c r="AR973" s="91">
        <f t="shared" si="239"/>
        <v>0</v>
      </c>
      <c r="AS973" s="184">
        <f>IF(EA_Tabelle!$AI973="Ja",EA_Tabelle!$AM973,IF(EA_Tabelle!$Y973&lt;&gt;"",EA_Tabelle!$Y973,EA_Tabelle!$U973))</f>
        <v>0</v>
      </c>
      <c r="AT973" s="76">
        <f>IF(EA_Tabelle!$AI973="Ja",EA_Tabelle!$AN973,IF(EA_Tabelle!$AC973&lt;&gt;0,EA_Tabelle!$AC973,EA_Tabelle!$W973))</f>
        <v>0</v>
      </c>
      <c r="AU973" s="91">
        <f>IF(EA_Tabelle!$AI973="Ja",EA_Tabelle!$AO973,IF(EA_Tabelle!$AF973&lt;&gt;0,EA_Tabelle!$AF973,EA_Tabelle!$X973))</f>
        <v>0</v>
      </c>
    </row>
    <row r="974" spans="1:47" ht="25" customHeight="1" x14ac:dyDescent="0.3">
      <c r="A974" s="89" t="str">
        <f t="shared" si="240"/>
        <v>0_954</v>
      </c>
      <c r="B974" s="78">
        <f t="shared" si="227"/>
        <v>0</v>
      </c>
      <c r="C974" s="78">
        <f>IF(EA_Tabelle!$B649="","",COUNTIF($B$20:B973,EA_Tabelle!$B649)+1)</f>
        <v>954</v>
      </c>
      <c r="D974" s="77">
        <f t="shared" si="241"/>
        <v>0</v>
      </c>
      <c r="E974" s="77" t="e">
        <f>INDEX(Lieferanten[L_ID],MATCH(EA_Tabelle!$M974,Lieferanten[Lieferantenbezeichnung],0))</f>
        <v>#N/A</v>
      </c>
      <c r="F974" s="79">
        <f t="shared" si="228"/>
        <v>0</v>
      </c>
      <c r="G974" s="79" t="str">
        <f>IF(EA_Tabelle!$L974="","",(INDEX(BT[Ressort],MATCH(EA_Tabelle!$L974,BT[Bedarfsträger],0))))</f>
        <v/>
      </c>
      <c r="H974" s="80" t="str">
        <f>IF(EA_Tabelle!$L974="","",(INDEX(BT[BT_ID],MATCH(EA_Tabelle!$L974,BT[Bedarfsträger],0))))</f>
        <v/>
      </c>
      <c r="I974" s="82">
        <f t="shared" si="229"/>
        <v>0</v>
      </c>
      <c r="J974" s="82">
        <f t="shared" si="230"/>
        <v>0</v>
      </c>
      <c r="K974" s="83">
        <f t="shared" si="231"/>
        <v>0</v>
      </c>
      <c r="L974" s="44"/>
      <c r="M974" s="46"/>
      <c r="N974" s="208"/>
      <c r="O974" s="44"/>
      <c r="P974" s="43"/>
      <c r="Q974" s="206"/>
      <c r="R974" s="44"/>
      <c r="S974" s="90"/>
      <c r="T974" s="46"/>
      <c r="U974" s="210"/>
      <c r="V974" s="43"/>
      <c r="W974" s="186">
        <f>IFERROR(U974*INDEX(Preisstufen[Netto],MATCH(EA_Tabelle!T974,Preisstufen[Preisstufe],0)),0)</f>
        <v>0</v>
      </c>
      <c r="X974" s="186">
        <f t="shared" si="242"/>
        <v>0</v>
      </c>
      <c r="Y974" s="47"/>
      <c r="Z974" s="211"/>
      <c r="AA974" s="212"/>
      <c r="AB974" s="193">
        <f t="shared" si="232"/>
        <v>0</v>
      </c>
      <c r="AC974" s="211">
        <f t="shared" si="233"/>
        <v>0</v>
      </c>
      <c r="AD974" s="88">
        <v>0.19</v>
      </c>
      <c r="AE974" s="195">
        <f t="shared" si="236"/>
        <v>0</v>
      </c>
      <c r="AF974" s="211">
        <f t="shared" si="237"/>
        <v>0</v>
      </c>
      <c r="AG974" s="50"/>
      <c r="AH974" s="43"/>
      <c r="AI974" s="46"/>
      <c r="AJ974" s="43"/>
      <c r="AK974" s="43"/>
      <c r="AL974" s="46"/>
      <c r="AM974" s="47"/>
      <c r="AN974" s="76">
        <f t="shared" si="234"/>
        <v>0</v>
      </c>
      <c r="AO974" s="76">
        <f t="shared" si="238"/>
        <v>0</v>
      </c>
      <c r="AP974" s="214"/>
      <c r="AQ974" s="76">
        <f t="shared" si="235"/>
        <v>0</v>
      </c>
      <c r="AR974" s="91">
        <f t="shared" si="239"/>
        <v>0</v>
      </c>
      <c r="AS974" s="184">
        <f>IF(EA_Tabelle!$AI974="Ja",EA_Tabelle!$AM974,IF(EA_Tabelle!$Y974&lt;&gt;"",EA_Tabelle!$Y974,EA_Tabelle!$U974))</f>
        <v>0</v>
      </c>
      <c r="AT974" s="76">
        <f>IF(EA_Tabelle!$AI974="Ja",EA_Tabelle!$AN974,IF(EA_Tabelle!$AC974&lt;&gt;0,EA_Tabelle!$AC974,EA_Tabelle!$W974))</f>
        <v>0</v>
      </c>
      <c r="AU974" s="91">
        <f>IF(EA_Tabelle!$AI974="Ja",EA_Tabelle!$AO974,IF(EA_Tabelle!$AF974&lt;&gt;0,EA_Tabelle!$AF974,EA_Tabelle!$X974))</f>
        <v>0</v>
      </c>
    </row>
    <row r="975" spans="1:47" ht="25" customHeight="1" x14ac:dyDescent="0.3">
      <c r="A975" s="89" t="str">
        <f t="shared" si="240"/>
        <v>0_955</v>
      </c>
      <c r="B975" s="78">
        <f t="shared" si="227"/>
        <v>0</v>
      </c>
      <c r="C975" s="78">
        <f>IF(EA_Tabelle!$B650="","",COUNTIF($B$20:B974,EA_Tabelle!$B650)+1)</f>
        <v>955</v>
      </c>
      <c r="D975" s="77">
        <f t="shared" si="241"/>
        <v>0</v>
      </c>
      <c r="E975" s="77" t="e">
        <f>INDEX(Lieferanten[L_ID],MATCH(EA_Tabelle!$M975,Lieferanten[Lieferantenbezeichnung],0))</f>
        <v>#N/A</v>
      </c>
      <c r="F975" s="79">
        <f t="shared" si="228"/>
        <v>0</v>
      </c>
      <c r="G975" s="79" t="str">
        <f>IF(EA_Tabelle!$L975="","",(INDEX(BT[Ressort],MATCH(EA_Tabelle!$L975,BT[Bedarfsträger],0))))</f>
        <v/>
      </c>
      <c r="H975" s="80" t="str">
        <f>IF(EA_Tabelle!$L975="","",(INDEX(BT[BT_ID],MATCH(EA_Tabelle!$L975,BT[Bedarfsträger],0))))</f>
        <v/>
      </c>
      <c r="I975" s="82">
        <f t="shared" si="229"/>
        <v>0</v>
      </c>
      <c r="J975" s="82">
        <f t="shared" si="230"/>
        <v>0</v>
      </c>
      <c r="K975" s="83">
        <f t="shared" si="231"/>
        <v>0</v>
      </c>
      <c r="L975" s="44"/>
      <c r="M975" s="46"/>
      <c r="N975" s="208"/>
      <c r="O975" s="44"/>
      <c r="P975" s="43"/>
      <c r="Q975" s="206"/>
      <c r="R975" s="44"/>
      <c r="S975" s="90"/>
      <c r="T975" s="46"/>
      <c r="U975" s="210"/>
      <c r="V975" s="43"/>
      <c r="W975" s="186">
        <f>IFERROR(U975*INDEX(Preisstufen[Netto],MATCH(EA_Tabelle!T975,Preisstufen[Preisstufe],0)),0)</f>
        <v>0</v>
      </c>
      <c r="X975" s="186">
        <f t="shared" si="242"/>
        <v>0</v>
      </c>
      <c r="Y975" s="47"/>
      <c r="Z975" s="211"/>
      <c r="AA975" s="212"/>
      <c r="AB975" s="193">
        <f t="shared" si="232"/>
        <v>0</v>
      </c>
      <c r="AC975" s="211">
        <f t="shared" si="233"/>
        <v>0</v>
      </c>
      <c r="AD975" s="88">
        <v>0.19</v>
      </c>
      <c r="AE975" s="195">
        <f t="shared" si="236"/>
        <v>0</v>
      </c>
      <c r="AF975" s="211">
        <f t="shared" si="237"/>
        <v>0</v>
      </c>
      <c r="AG975" s="50"/>
      <c r="AH975" s="43"/>
      <c r="AI975" s="46"/>
      <c r="AJ975" s="43"/>
      <c r="AK975" s="43"/>
      <c r="AL975" s="46"/>
      <c r="AM975" s="47"/>
      <c r="AN975" s="76">
        <f t="shared" si="234"/>
        <v>0</v>
      </c>
      <c r="AO975" s="76">
        <f t="shared" si="238"/>
        <v>0</v>
      </c>
      <c r="AP975" s="214"/>
      <c r="AQ975" s="76">
        <f t="shared" si="235"/>
        <v>0</v>
      </c>
      <c r="AR975" s="91">
        <f t="shared" si="239"/>
        <v>0</v>
      </c>
      <c r="AS975" s="184">
        <f>IF(EA_Tabelle!$AI975="Ja",EA_Tabelle!$AM975,IF(EA_Tabelle!$Y975&lt;&gt;"",EA_Tabelle!$Y975,EA_Tabelle!$U975))</f>
        <v>0</v>
      </c>
      <c r="AT975" s="76">
        <f>IF(EA_Tabelle!$AI975="Ja",EA_Tabelle!$AN975,IF(EA_Tabelle!$AC975&lt;&gt;0,EA_Tabelle!$AC975,EA_Tabelle!$W975))</f>
        <v>0</v>
      </c>
      <c r="AU975" s="91">
        <f>IF(EA_Tabelle!$AI975="Ja",EA_Tabelle!$AO975,IF(EA_Tabelle!$AF975&lt;&gt;0,EA_Tabelle!$AF975,EA_Tabelle!$X975))</f>
        <v>0</v>
      </c>
    </row>
    <row r="976" spans="1:47" ht="25" customHeight="1" x14ac:dyDescent="0.3">
      <c r="A976" s="89" t="str">
        <f t="shared" si="240"/>
        <v>0_956</v>
      </c>
      <c r="B976" s="78">
        <f t="shared" si="227"/>
        <v>0</v>
      </c>
      <c r="C976" s="78">
        <f>IF(EA_Tabelle!$B651="","",COUNTIF($B$20:B975,EA_Tabelle!$B651)+1)</f>
        <v>956</v>
      </c>
      <c r="D976" s="77">
        <f t="shared" si="241"/>
        <v>0</v>
      </c>
      <c r="E976" s="77" t="e">
        <f>INDEX(Lieferanten[L_ID],MATCH(EA_Tabelle!$M976,Lieferanten[Lieferantenbezeichnung],0))</f>
        <v>#N/A</v>
      </c>
      <c r="F976" s="79">
        <f t="shared" si="228"/>
        <v>0</v>
      </c>
      <c r="G976" s="79" t="str">
        <f>IF(EA_Tabelle!$L976="","",(INDEX(BT[Ressort],MATCH(EA_Tabelle!$L976,BT[Bedarfsträger],0))))</f>
        <v/>
      </c>
      <c r="H976" s="80" t="str">
        <f>IF(EA_Tabelle!$L976="","",(INDEX(BT[BT_ID],MATCH(EA_Tabelle!$L976,BT[Bedarfsträger],0))))</f>
        <v/>
      </c>
      <c r="I976" s="82">
        <f t="shared" si="229"/>
        <v>0</v>
      </c>
      <c r="J976" s="82">
        <f t="shared" si="230"/>
        <v>0</v>
      </c>
      <c r="K976" s="83">
        <f t="shared" si="231"/>
        <v>0</v>
      </c>
      <c r="L976" s="44"/>
      <c r="M976" s="46"/>
      <c r="N976" s="208"/>
      <c r="O976" s="44"/>
      <c r="P976" s="43"/>
      <c r="Q976" s="206"/>
      <c r="R976" s="44"/>
      <c r="S976" s="90"/>
      <c r="T976" s="46"/>
      <c r="U976" s="210"/>
      <c r="V976" s="43"/>
      <c r="W976" s="186">
        <f>IFERROR(U976*INDEX(Preisstufen[Netto],MATCH(EA_Tabelle!T976,Preisstufen[Preisstufe],0)),0)</f>
        <v>0</v>
      </c>
      <c r="X976" s="186">
        <f t="shared" si="242"/>
        <v>0</v>
      </c>
      <c r="Y976" s="47"/>
      <c r="Z976" s="211"/>
      <c r="AA976" s="212"/>
      <c r="AB976" s="193">
        <f t="shared" si="232"/>
        <v>0</v>
      </c>
      <c r="AC976" s="211">
        <f t="shared" si="233"/>
        <v>0</v>
      </c>
      <c r="AD976" s="88">
        <v>0.19</v>
      </c>
      <c r="AE976" s="195">
        <f t="shared" si="236"/>
        <v>0</v>
      </c>
      <c r="AF976" s="211">
        <f t="shared" si="237"/>
        <v>0</v>
      </c>
      <c r="AG976" s="50"/>
      <c r="AH976" s="43"/>
      <c r="AI976" s="46"/>
      <c r="AJ976" s="43"/>
      <c r="AK976" s="43"/>
      <c r="AL976" s="46"/>
      <c r="AM976" s="47"/>
      <c r="AN976" s="76">
        <f t="shared" si="234"/>
        <v>0</v>
      </c>
      <c r="AO976" s="76">
        <f t="shared" si="238"/>
        <v>0</v>
      </c>
      <c r="AP976" s="214"/>
      <c r="AQ976" s="76">
        <f t="shared" si="235"/>
        <v>0</v>
      </c>
      <c r="AR976" s="91">
        <f t="shared" si="239"/>
        <v>0</v>
      </c>
      <c r="AS976" s="184">
        <f>IF(EA_Tabelle!$AI976="Ja",EA_Tabelle!$AM976,IF(EA_Tabelle!$Y976&lt;&gt;"",EA_Tabelle!$Y976,EA_Tabelle!$U976))</f>
        <v>0</v>
      </c>
      <c r="AT976" s="76">
        <f>IF(EA_Tabelle!$AI976="Ja",EA_Tabelle!$AN976,IF(EA_Tabelle!$AC976&lt;&gt;0,EA_Tabelle!$AC976,EA_Tabelle!$W976))</f>
        <v>0</v>
      </c>
      <c r="AU976" s="91">
        <f>IF(EA_Tabelle!$AI976="Ja",EA_Tabelle!$AO976,IF(EA_Tabelle!$AF976&lt;&gt;0,EA_Tabelle!$AF976,EA_Tabelle!$X976))</f>
        <v>0</v>
      </c>
    </row>
    <row r="977" spans="1:47" ht="25" customHeight="1" x14ac:dyDescent="0.3">
      <c r="A977" s="89" t="str">
        <f t="shared" si="240"/>
        <v>0_957</v>
      </c>
      <c r="B977" s="78">
        <f t="shared" si="227"/>
        <v>0</v>
      </c>
      <c r="C977" s="78">
        <f>IF(EA_Tabelle!$B652="","",COUNTIF($B$20:B976,EA_Tabelle!$B652)+1)</f>
        <v>957</v>
      </c>
      <c r="D977" s="77">
        <f t="shared" si="241"/>
        <v>0</v>
      </c>
      <c r="E977" s="77" t="e">
        <f>INDEX(Lieferanten[L_ID],MATCH(EA_Tabelle!$M977,Lieferanten[Lieferantenbezeichnung],0))</f>
        <v>#N/A</v>
      </c>
      <c r="F977" s="79">
        <f t="shared" si="228"/>
        <v>0</v>
      </c>
      <c r="G977" s="79" t="str">
        <f>IF(EA_Tabelle!$L977="","",(INDEX(BT[Ressort],MATCH(EA_Tabelle!$L977,BT[Bedarfsträger],0))))</f>
        <v/>
      </c>
      <c r="H977" s="80" t="str">
        <f>IF(EA_Tabelle!$L977="","",(INDEX(BT[BT_ID],MATCH(EA_Tabelle!$L977,BT[Bedarfsträger],0))))</f>
        <v/>
      </c>
      <c r="I977" s="82">
        <f t="shared" si="229"/>
        <v>0</v>
      </c>
      <c r="J977" s="82">
        <f t="shared" si="230"/>
        <v>0</v>
      </c>
      <c r="K977" s="83">
        <f t="shared" si="231"/>
        <v>0</v>
      </c>
      <c r="L977" s="44"/>
      <c r="M977" s="46"/>
      <c r="N977" s="208"/>
      <c r="O977" s="44"/>
      <c r="P977" s="43"/>
      <c r="Q977" s="206"/>
      <c r="R977" s="44"/>
      <c r="S977" s="90"/>
      <c r="T977" s="46"/>
      <c r="U977" s="210"/>
      <c r="V977" s="43"/>
      <c r="W977" s="186">
        <f>IFERROR(U977*INDEX(Preisstufen[Netto],MATCH(EA_Tabelle!T977,Preisstufen[Preisstufe],0)),0)</f>
        <v>0</v>
      </c>
      <c r="X977" s="186">
        <f t="shared" si="242"/>
        <v>0</v>
      </c>
      <c r="Y977" s="47"/>
      <c r="Z977" s="211"/>
      <c r="AA977" s="212"/>
      <c r="AB977" s="193">
        <f t="shared" si="232"/>
        <v>0</v>
      </c>
      <c r="AC977" s="211">
        <f t="shared" si="233"/>
        <v>0</v>
      </c>
      <c r="AD977" s="88">
        <v>0.19</v>
      </c>
      <c r="AE977" s="195">
        <f t="shared" si="236"/>
        <v>0</v>
      </c>
      <c r="AF977" s="211">
        <f t="shared" si="237"/>
        <v>0</v>
      </c>
      <c r="AG977" s="50"/>
      <c r="AH977" s="43"/>
      <c r="AI977" s="46"/>
      <c r="AJ977" s="43"/>
      <c r="AK977" s="43"/>
      <c r="AL977" s="46"/>
      <c r="AM977" s="47"/>
      <c r="AN977" s="76">
        <f t="shared" si="234"/>
        <v>0</v>
      </c>
      <c r="AO977" s="76">
        <f t="shared" si="238"/>
        <v>0</v>
      </c>
      <c r="AP977" s="214"/>
      <c r="AQ977" s="76">
        <f t="shared" si="235"/>
        <v>0</v>
      </c>
      <c r="AR977" s="91">
        <f t="shared" si="239"/>
        <v>0</v>
      </c>
      <c r="AS977" s="184">
        <f>IF(EA_Tabelle!$AI977="Ja",EA_Tabelle!$AM977,IF(EA_Tabelle!$Y977&lt;&gt;"",EA_Tabelle!$Y977,EA_Tabelle!$U977))</f>
        <v>0</v>
      </c>
      <c r="AT977" s="76">
        <f>IF(EA_Tabelle!$AI977="Ja",EA_Tabelle!$AN977,IF(EA_Tabelle!$AC977&lt;&gt;0,EA_Tabelle!$AC977,EA_Tabelle!$W977))</f>
        <v>0</v>
      </c>
      <c r="AU977" s="91">
        <f>IF(EA_Tabelle!$AI977="Ja",EA_Tabelle!$AO977,IF(EA_Tabelle!$AF977&lt;&gt;0,EA_Tabelle!$AF977,EA_Tabelle!$X977))</f>
        <v>0</v>
      </c>
    </row>
    <row r="978" spans="1:47" ht="25" customHeight="1" x14ac:dyDescent="0.3">
      <c r="A978" s="89" t="str">
        <f t="shared" si="240"/>
        <v>0_958</v>
      </c>
      <c r="B978" s="78">
        <f t="shared" si="227"/>
        <v>0</v>
      </c>
      <c r="C978" s="78">
        <f>IF(EA_Tabelle!$B653="","",COUNTIF($B$20:B977,EA_Tabelle!$B653)+1)</f>
        <v>958</v>
      </c>
      <c r="D978" s="77">
        <f t="shared" si="241"/>
        <v>0</v>
      </c>
      <c r="E978" s="77" t="e">
        <f>INDEX(Lieferanten[L_ID],MATCH(EA_Tabelle!$M978,Lieferanten[Lieferantenbezeichnung],0))</f>
        <v>#N/A</v>
      </c>
      <c r="F978" s="79">
        <f t="shared" si="228"/>
        <v>0</v>
      </c>
      <c r="G978" s="79" t="str">
        <f>IF(EA_Tabelle!$L978="","",(INDEX(BT[Ressort],MATCH(EA_Tabelle!$L978,BT[Bedarfsträger],0))))</f>
        <v/>
      </c>
      <c r="H978" s="80" t="str">
        <f>IF(EA_Tabelle!$L978="","",(INDEX(BT[BT_ID],MATCH(EA_Tabelle!$L978,BT[Bedarfsträger],0))))</f>
        <v/>
      </c>
      <c r="I978" s="82">
        <f t="shared" si="229"/>
        <v>0</v>
      </c>
      <c r="J978" s="82">
        <f t="shared" si="230"/>
        <v>0</v>
      </c>
      <c r="K978" s="83">
        <f t="shared" si="231"/>
        <v>0</v>
      </c>
      <c r="L978" s="44"/>
      <c r="M978" s="46"/>
      <c r="N978" s="208"/>
      <c r="O978" s="44"/>
      <c r="P978" s="43"/>
      <c r="Q978" s="206"/>
      <c r="R978" s="44"/>
      <c r="S978" s="90"/>
      <c r="T978" s="46"/>
      <c r="U978" s="210"/>
      <c r="V978" s="43"/>
      <c r="W978" s="186">
        <f>IFERROR(U978*INDEX(Preisstufen[Netto],MATCH(EA_Tabelle!T978,Preisstufen[Preisstufe],0)),0)</f>
        <v>0</v>
      </c>
      <c r="X978" s="186">
        <f t="shared" si="242"/>
        <v>0</v>
      </c>
      <c r="Y978" s="47"/>
      <c r="Z978" s="211"/>
      <c r="AA978" s="212"/>
      <c r="AB978" s="193">
        <f t="shared" si="232"/>
        <v>0</v>
      </c>
      <c r="AC978" s="211">
        <f t="shared" si="233"/>
        <v>0</v>
      </c>
      <c r="AD978" s="88">
        <v>0.19</v>
      </c>
      <c r="AE978" s="195">
        <f t="shared" si="236"/>
        <v>0</v>
      </c>
      <c r="AF978" s="211">
        <f t="shared" si="237"/>
        <v>0</v>
      </c>
      <c r="AG978" s="50"/>
      <c r="AH978" s="43"/>
      <c r="AI978" s="46"/>
      <c r="AJ978" s="43"/>
      <c r="AK978" s="43"/>
      <c r="AL978" s="46"/>
      <c r="AM978" s="47"/>
      <c r="AN978" s="76">
        <f t="shared" si="234"/>
        <v>0</v>
      </c>
      <c r="AO978" s="76">
        <f t="shared" si="238"/>
        <v>0</v>
      </c>
      <c r="AP978" s="214"/>
      <c r="AQ978" s="76">
        <f t="shared" si="235"/>
        <v>0</v>
      </c>
      <c r="AR978" s="91">
        <f t="shared" si="239"/>
        <v>0</v>
      </c>
      <c r="AS978" s="184">
        <f>IF(EA_Tabelle!$AI978="Ja",EA_Tabelle!$AM978,IF(EA_Tabelle!$Y978&lt;&gt;"",EA_Tabelle!$Y978,EA_Tabelle!$U978))</f>
        <v>0</v>
      </c>
      <c r="AT978" s="76">
        <f>IF(EA_Tabelle!$AI978="Ja",EA_Tabelle!$AN978,IF(EA_Tabelle!$AC978&lt;&gt;0,EA_Tabelle!$AC978,EA_Tabelle!$W978))</f>
        <v>0</v>
      </c>
      <c r="AU978" s="91">
        <f>IF(EA_Tabelle!$AI978="Ja",EA_Tabelle!$AO978,IF(EA_Tabelle!$AF978&lt;&gt;0,EA_Tabelle!$AF978,EA_Tabelle!$X978))</f>
        <v>0</v>
      </c>
    </row>
    <row r="979" spans="1:47" ht="25" customHeight="1" x14ac:dyDescent="0.3">
      <c r="A979" s="89" t="str">
        <f t="shared" si="240"/>
        <v>0_959</v>
      </c>
      <c r="B979" s="78">
        <f t="shared" si="227"/>
        <v>0</v>
      </c>
      <c r="C979" s="78">
        <f>IF(EA_Tabelle!$B654="","",COUNTIF($B$20:B978,EA_Tabelle!$B654)+1)</f>
        <v>959</v>
      </c>
      <c r="D979" s="77">
        <f t="shared" si="241"/>
        <v>0</v>
      </c>
      <c r="E979" s="77" t="e">
        <f>INDEX(Lieferanten[L_ID],MATCH(EA_Tabelle!$M979,Lieferanten[Lieferantenbezeichnung],0))</f>
        <v>#N/A</v>
      </c>
      <c r="F979" s="79">
        <f t="shared" si="228"/>
        <v>0</v>
      </c>
      <c r="G979" s="79" t="str">
        <f>IF(EA_Tabelle!$L979="","",(INDEX(BT[Ressort],MATCH(EA_Tabelle!$L979,BT[Bedarfsträger],0))))</f>
        <v/>
      </c>
      <c r="H979" s="80" t="str">
        <f>IF(EA_Tabelle!$L979="","",(INDEX(BT[BT_ID],MATCH(EA_Tabelle!$L979,BT[Bedarfsträger],0))))</f>
        <v/>
      </c>
      <c r="I979" s="82">
        <f t="shared" si="229"/>
        <v>0</v>
      </c>
      <c r="J979" s="82">
        <f t="shared" si="230"/>
        <v>0</v>
      </c>
      <c r="K979" s="83">
        <f t="shared" si="231"/>
        <v>0</v>
      </c>
      <c r="L979" s="44"/>
      <c r="M979" s="46"/>
      <c r="N979" s="208"/>
      <c r="O979" s="44"/>
      <c r="P979" s="43"/>
      <c r="Q979" s="206"/>
      <c r="R979" s="44"/>
      <c r="S979" s="90"/>
      <c r="T979" s="46"/>
      <c r="U979" s="210"/>
      <c r="V979" s="43"/>
      <c r="W979" s="186">
        <f>IFERROR(U979*INDEX(Preisstufen[Netto],MATCH(EA_Tabelle!T979,Preisstufen[Preisstufe],0)),0)</f>
        <v>0</v>
      </c>
      <c r="X979" s="186">
        <f t="shared" si="242"/>
        <v>0</v>
      </c>
      <c r="Y979" s="47"/>
      <c r="Z979" s="211"/>
      <c r="AA979" s="212"/>
      <c r="AB979" s="193">
        <f t="shared" si="232"/>
        <v>0</v>
      </c>
      <c r="AC979" s="211">
        <f t="shared" si="233"/>
        <v>0</v>
      </c>
      <c r="AD979" s="88">
        <v>0.19</v>
      </c>
      <c r="AE979" s="195">
        <f t="shared" si="236"/>
        <v>0</v>
      </c>
      <c r="AF979" s="211">
        <f t="shared" si="237"/>
        <v>0</v>
      </c>
      <c r="AG979" s="50"/>
      <c r="AH979" s="43"/>
      <c r="AI979" s="46"/>
      <c r="AJ979" s="43"/>
      <c r="AK979" s="43"/>
      <c r="AL979" s="46"/>
      <c r="AM979" s="47"/>
      <c r="AN979" s="76">
        <f t="shared" si="234"/>
        <v>0</v>
      </c>
      <c r="AO979" s="76">
        <f t="shared" si="238"/>
        <v>0</v>
      </c>
      <c r="AP979" s="214"/>
      <c r="AQ979" s="76">
        <f t="shared" si="235"/>
        <v>0</v>
      </c>
      <c r="AR979" s="91">
        <f t="shared" si="239"/>
        <v>0</v>
      </c>
      <c r="AS979" s="184">
        <f>IF(EA_Tabelle!$AI979="Ja",EA_Tabelle!$AM979,IF(EA_Tabelle!$Y979&lt;&gt;"",EA_Tabelle!$Y979,EA_Tabelle!$U979))</f>
        <v>0</v>
      </c>
      <c r="AT979" s="76">
        <f>IF(EA_Tabelle!$AI979="Ja",EA_Tabelle!$AN979,IF(EA_Tabelle!$AC979&lt;&gt;0,EA_Tabelle!$AC979,EA_Tabelle!$W979))</f>
        <v>0</v>
      </c>
      <c r="AU979" s="91">
        <f>IF(EA_Tabelle!$AI979="Ja",EA_Tabelle!$AO979,IF(EA_Tabelle!$AF979&lt;&gt;0,EA_Tabelle!$AF979,EA_Tabelle!$X979))</f>
        <v>0</v>
      </c>
    </row>
    <row r="980" spans="1:47" ht="25" customHeight="1" x14ac:dyDescent="0.3">
      <c r="A980" s="89" t="str">
        <f t="shared" si="240"/>
        <v>0_960</v>
      </c>
      <c r="B980" s="78">
        <f t="shared" si="227"/>
        <v>0</v>
      </c>
      <c r="C980" s="78">
        <f>IF(EA_Tabelle!$B655="","",COUNTIF($B$20:B979,EA_Tabelle!$B655)+1)</f>
        <v>960</v>
      </c>
      <c r="D980" s="77">
        <f t="shared" si="241"/>
        <v>0</v>
      </c>
      <c r="E980" s="77" t="e">
        <f>INDEX(Lieferanten[L_ID],MATCH(EA_Tabelle!$M980,Lieferanten[Lieferantenbezeichnung],0))</f>
        <v>#N/A</v>
      </c>
      <c r="F980" s="79">
        <f t="shared" si="228"/>
        <v>0</v>
      </c>
      <c r="G980" s="79" t="str">
        <f>IF(EA_Tabelle!$L980="","",(INDEX(BT[Ressort],MATCH(EA_Tabelle!$L980,BT[Bedarfsträger],0))))</f>
        <v/>
      </c>
      <c r="H980" s="80" t="str">
        <f>IF(EA_Tabelle!$L980="","",(INDEX(BT[BT_ID],MATCH(EA_Tabelle!$L980,BT[Bedarfsträger],0))))</f>
        <v/>
      </c>
      <c r="I980" s="82">
        <f t="shared" si="229"/>
        <v>0</v>
      </c>
      <c r="J980" s="82">
        <f t="shared" si="230"/>
        <v>0</v>
      </c>
      <c r="K980" s="83">
        <f t="shared" si="231"/>
        <v>0</v>
      </c>
      <c r="L980" s="44"/>
      <c r="M980" s="46"/>
      <c r="N980" s="208"/>
      <c r="O980" s="44"/>
      <c r="P980" s="43"/>
      <c r="Q980" s="206"/>
      <c r="R980" s="44"/>
      <c r="S980" s="90"/>
      <c r="T980" s="46"/>
      <c r="U980" s="210"/>
      <c r="V980" s="43"/>
      <c r="W980" s="186">
        <f>IFERROR(U980*INDEX(Preisstufen[Netto],MATCH(EA_Tabelle!T980,Preisstufen[Preisstufe],0)),0)</f>
        <v>0</v>
      </c>
      <c r="X980" s="186">
        <f t="shared" si="242"/>
        <v>0</v>
      </c>
      <c r="Y980" s="47"/>
      <c r="Z980" s="211"/>
      <c r="AA980" s="212"/>
      <c r="AB980" s="193">
        <f t="shared" si="232"/>
        <v>0</v>
      </c>
      <c r="AC980" s="211">
        <f t="shared" si="233"/>
        <v>0</v>
      </c>
      <c r="AD980" s="88">
        <v>0.19</v>
      </c>
      <c r="AE980" s="195">
        <f t="shared" si="236"/>
        <v>0</v>
      </c>
      <c r="AF980" s="211">
        <f t="shared" si="237"/>
        <v>0</v>
      </c>
      <c r="AG980" s="50"/>
      <c r="AH980" s="43"/>
      <c r="AI980" s="46"/>
      <c r="AJ980" s="43"/>
      <c r="AK980" s="43"/>
      <c r="AL980" s="46"/>
      <c r="AM980" s="47"/>
      <c r="AN980" s="76">
        <f t="shared" si="234"/>
        <v>0</v>
      </c>
      <c r="AO980" s="76">
        <f t="shared" si="238"/>
        <v>0</v>
      </c>
      <c r="AP980" s="214"/>
      <c r="AQ980" s="76">
        <f t="shared" si="235"/>
        <v>0</v>
      </c>
      <c r="AR980" s="91">
        <f t="shared" si="239"/>
        <v>0</v>
      </c>
      <c r="AS980" s="184">
        <f>IF(EA_Tabelle!$AI980="Ja",EA_Tabelle!$AM980,IF(EA_Tabelle!$Y980&lt;&gt;"",EA_Tabelle!$Y980,EA_Tabelle!$U980))</f>
        <v>0</v>
      </c>
      <c r="AT980" s="76">
        <f>IF(EA_Tabelle!$AI980="Ja",EA_Tabelle!$AN980,IF(EA_Tabelle!$AC980&lt;&gt;0,EA_Tabelle!$AC980,EA_Tabelle!$W980))</f>
        <v>0</v>
      </c>
      <c r="AU980" s="91">
        <f>IF(EA_Tabelle!$AI980="Ja",EA_Tabelle!$AO980,IF(EA_Tabelle!$AF980&lt;&gt;0,EA_Tabelle!$AF980,EA_Tabelle!$X980))</f>
        <v>0</v>
      </c>
    </row>
    <row r="981" spans="1:47" ht="25" customHeight="1" x14ac:dyDescent="0.3">
      <c r="A981" s="89" t="str">
        <f t="shared" si="240"/>
        <v>0_961</v>
      </c>
      <c r="B981" s="78">
        <f t="shared" ref="B981:B1020" si="243">$S$8</f>
        <v>0</v>
      </c>
      <c r="C981" s="78">
        <f>IF(EA_Tabelle!$B656="","",COUNTIF($B$20:B980,EA_Tabelle!$B656)+1)</f>
        <v>961</v>
      </c>
      <c r="D981" s="77">
        <f t="shared" si="241"/>
        <v>0</v>
      </c>
      <c r="E981" s="77" t="e">
        <f>INDEX(Lieferanten[L_ID],MATCH(EA_Tabelle!$M981,Lieferanten[Lieferantenbezeichnung],0))</f>
        <v>#N/A</v>
      </c>
      <c r="F981" s="79">
        <f t="shared" ref="F981:F1020" si="244">$N$6</f>
        <v>0</v>
      </c>
      <c r="G981" s="79" t="str">
        <f>IF(EA_Tabelle!$L981="","",(INDEX(BT[Ressort],MATCH(EA_Tabelle!$L981,BT[Bedarfsträger],0))))</f>
        <v/>
      </c>
      <c r="H981" s="80" t="str">
        <f>IF(EA_Tabelle!$L981="","",(INDEX(BT[BT_ID],MATCH(EA_Tabelle!$L981,BT[Bedarfsträger],0))))</f>
        <v/>
      </c>
      <c r="I981" s="82">
        <f t="shared" ref="I981:I1020" si="245">$N$10</f>
        <v>0</v>
      </c>
      <c r="J981" s="82">
        <f t="shared" ref="J981:J1020" si="246">$P$10</f>
        <v>0</v>
      </c>
      <c r="K981" s="83">
        <f t="shared" ref="K981:K1020" si="247">$S$10</f>
        <v>0</v>
      </c>
      <c r="L981" s="44"/>
      <c r="M981" s="46"/>
      <c r="N981" s="208"/>
      <c r="O981" s="44"/>
      <c r="P981" s="43"/>
      <c r="Q981" s="206"/>
      <c r="R981" s="44"/>
      <c r="S981" s="90"/>
      <c r="T981" s="46"/>
      <c r="U981" s="210"/>
      <c r="V981" s="43"/>
      <c r="W981" s="186">
        <f>IFERROR(U981*INDEX(Preisstufen[Netto],MATCH(EA_Tabelle!T981,Preisstufen[Preisstufe],0)),0)</f>
        <v>0</v>
      </c>
      <c r="X981" s="186">
        <f t="shared" si="242"/>
        <v>0</v>
      </c>
      <c r="Y981" s="47"/>
      <c r="Z981" s="211"/>
      <c r="AA981" s="212"/>
      <c r="AB981" s="193">
        <f t="shared" ref="AB981:AB1020" si="248">IFERROR(IF(Vertragstyp="Beratervertrag", W981/U981,Z981*(1-AA981)),0)</f>
        <v>0</v>
      </c>
      <c r="AC981" s="211">
        <f t="shared" ref="AC981:AC1020" si="249">IF(Vertragstyp="Beratervertrag", W981,Y981*AB981)</f>
        <v>0</v>
      </c>
      <c r="AD981" s="88">
        <v>0.19</v>
      </c>
      <c r="AE981" s="195">
        <f t="shared" si="236"/>
        <v>0</v>
      </c>
      <c r="AF981" s="211">
        <f t="shared" si="237"/>
        <v>0</v>
      </c>
      <c r="AG981" s="50"/>
      <c r="AH981" s="43"/>
      <c r="AI981" s="46"/>
      <c r="AJ981" s="43"/>
      <c r="AK981" s="43"/>
      <c r="AL981" s="46"/>
      <c r="AM981" s="47"/>
      <c r="AN981" s="76">
        <f t="shared" ref="AN981:AN1020" si="250">AM981*AB981</f>
        <v>0</v>
      </c>
      <c r="AO981" s="76">
        <f t="shared" si="238"/>
        <v>0</v>
      </c>
      <c r="AP981" s="214"/>
      <c r="AQ981" s="76">
        <f t="shared" ref="AQ981:AQ1020" si="251">AN981*(1-AP981)</f>
        <v>0</v>
      </c>
      <c r="AR981" s="91">
        <f t="shared" si="239"/>
        <v>0</v>
      </c>
      <c r="AS981" s="184">
        <f>IF(EA_Tabelle!$AI981="Ja",EA_Tabelle!$AM981,IF(EA_Tabelle!$Y981&lt;&gt;"",EA_Tabelle!$Y981,EA_Tabelle!$U981))</f>
        <v>0</v>
      </c>
      <c r="AT981" s="76">
        <f>IF(EA_Tabelle!$AI981="Ja",EA_Tabelle!$AN981,IF(EA_Tabelle!$AC981&lt;&gt;0,EA_Tabelle!$AC981,EA_Tabelle!$W981))</f>
        <v>0</v>
      </c>
      <c r="AU981" s="91">
        <f>IF(EA_Tabelle!$AI981="Ja",EA_Tabelle!$AO981,IF(EA_Tabelle!$AF981&lt;&gt;0,EA_Tabelle!$AF981,EA_Tabelle!$X981))</f>
        <v>0</v>
      </c>
    </row>
    <row r="982" spans="1:47" ht="25" customHeight="1" x14ac:dyDescent="0.3">
      <c r="A982" s="89" t="str">
        <f t="shared" si="240"/>
        <v>0_962</v>
      </c>
      <c r="B982" s="78">
        <f t="shared" si="243"/>
        <v>0</v>
      </c>
      <c r="C982" s="78">
        <f>IF(EA_Tabelle!$B657="","",COUNTIF($B$20:B981,EA_Tabelle!$B657)+1)</f>
        <v>962</v>
      </c>
      <c r="D982" s="77">
        <f t="shared" si="241"/>
        <v>0</v>
      </c>
      <c r="E982" s="77" t="e">
        <f>INDEX(Lieferanten[L_ID],MATCH(EA_Tabelle!$M982,Lieferanten[Lieferantenbezeichnung],0))</f>
        <v>#N/A</v>
      </c>
      <c r="F982" s="79">
        <f t="shared" si="244"/>
        <v>0</v>
      </c>
      <c r="G982" s="79" t="str">
        <f>IF(EA_Tabelle!$L982="","",(INDEX(BT[Ressort],MATCH(EA_Tabelle!$L982,BT[Bedarfsträger],0))))</f>
        <v/>
      </c>
      <c r="H982" s="80" t="str">
        <f>IF(EA_Tabelle!$L982="","",(INDEX(BT[BT_ID],MATCH(EA_Tabelle!$L982,BT[Bedarfsträger],0))))</f>
        <v/>
      </c>
      <c r="I982" s="82">
        <f t="shared" si="245"/>
        <v>0</v>
      </c>
      <c r="J982" s="82">
        <f t="shared" si="246"/>
        <v>0</v>
      </c>
      <c r="K982" s="83">
        <f t="shared" si="247"/>
        <v>0</v>
      </c>
      <c r="L982" s="44"/>
      <c r="M982" s="46"/>
      <c r="N982" s="208"/>
      <c r="O982" s="44"/>
      <c r="P982" s="43"/>
      <c r="Q982" s="206"/>
      <c r="R982" s="44"/>
      <c r="S982" s="90"/>
      <c r="T982" s="46"/>
      <c r="U982" s="210"/>
      <c r="V982" s="43"/>
      <c r="W982" s="186">
        <f>IFERROR(U982*INDEX(Preisstufen[Netto],MATCH(EA_Tabelle!T982,Preisstufen[Preisstufe],0)),0)</f>
        <v>0</v>
      </c>
      <c r="X982" s="186">
        <f t="shared" si="242"/>
        <v>0</v>
      </c>
      <c r="Y982" s="47"/>
      <c r="Z982" s="211"/>
      <c r="AA982" s="212"/>
      <c r="AB982" s="193">
        <f t="shared" si="248"/>
        <v>0</v>
      </c>
      <c r="AC982" s="211">
        <f t="shared" si="249"/>
        <v>0</v>
      </c>
      <c r="AD982" s="88">
        <v>0.19</v>
      </c>
      <c r="AE982" s="195">
        <f t="shared" ref="AE982:AE1020" si="252">AB982*(1+AD982)</f>
        <v>0</v>
      </c>
      <c r="AF982" s="211">
        <f t="shared" ref="AF982:AF1020" si="253">AC982*(1+AD982)</f>
        <v>0</v>
      </c>
      <c r="AG982" s="50"/>
      <c r="AH982" s="43"/>
      <c r="AI982" s="46"/>
      <c r="AJ982" s="43"/>
      <c r="AK982" s="43"/>
      <c r="AL982" s="46"/>
      <c r="AM982" s="47"/>
      <c r="AN982" s="76">
        <f t="shared" si="250"/>
        <v>0</v>
      </c>
      <c r="AO982" s="76">
        <f t="shared" ref="AO982:AO1020" si="254">AN982*(1+AD982)</f>
        <v>0</v>
      </c>
      <c r="AP982" s="214"/>
      <c r="AQ982" s="76">
        <f t="shared" si="251"/>
        <v>0</v>
      </c>
      <c r="AR982" s="91">
        <f t="shared" ref="AR982:AR1020" si="255">AQ982*(1+AD982)</f>
        <v>0</v>
      </c>
      <c r="AS982" s="184">
        <f>IF(EA_Tabelle!$AI982="Ja",EA_Tabelle!$AM982,IF(EA_Tabelle!$Y982&lt;&gt;"",EA_Tabelle!$Y982,EA_Tabelle!$U982))</f>
        <v>0</v>
      </c>
      <c r="AT982" s="76">
        <f>IF(EA_Tabelle!$AI982="Ja",EA_Tabelle!$AN982,IF(EA_Tabelle!$AC982&lt;&gt;0,EA_Tabelle!$AC982,EA_Tabelle!$W982))</f>
        <v>0</v>
      </c>
      <c r="AU982" s="91">
        <f>IF(EA_Tabelle!$AI982="Ja",EA_Tabelle!$AO982,IF(EA_Tabelle!$AF982&lt;&gt;0,EA_Tabelle!$AF982,EA_Tabelle!$X982))</f>
        <v>0</v>
      </c>
    </row>
    <row r="983" spans="1:47" ht="25" customHeight="1" x14ac:dyDescent="0.3">
      <c r="A983" s="89" t="str">
        <f t="shared" si="240"/>
        <v>0_963</v>
      </c>
      <c r="B983" s="78">
        <f t="shared" si="243"/>
        <v>0</v>
      </c>
      <c r="C983" s="78">
        <f>IF(EA_Tabelle!$B658="","",COUNTIF($B$20:B982,EA_Tabelle!$B658)+1)</f>
        <v>963</v>
      </c>
      <c r="D983" s="77">
        <f t="shared" si="241"/>
        <v>0</v>
      </c>
      <c r="E983" s="77" t="e">
        <f>INDEX(Lieferanten[L_ID],MATCH(EA_Tabelle!$M983,Lieferanten[Lieferantenbezeichnung],0))</f>
        <v>#N/A</v>
      </c>
      <c r="F983" s="79">
        <f t="shared" si="244"/>
        <v>0</v>
      </c>
      <c r="G983" s="79" t="str">
        <f>IF(EA_Tabelle!$L983="","",(INDEX(BT[Ressort],MATCH(EA_Tabelle!$L983,BT[Bedarfsträger],0))))</f>
        <v/>
      </c>
      <c r="H983" s="80" t="str">
        <f>IF(EA_Tabelle!$L983="","",(INDEX(BT[BT_ID],MATCH(EA_Tabelle!$L983,BT[Bedarfsträger],0))))</f>
        <v/>
      </c>
      <c r="I983" s="82">
        <f t="shared" si="245"/>
        <v>0</v>
      </c>
      <c r="J983" s="82">
        <f t="shared" si="246"/>
        <v>0</v>
      </c>
      <c r="K983" s="83">
        <f t="shared" si="247"/>
        <v>0</v>
      </c>
      <c r="L983" s="44"/>
      <c r="M983" s="46"/>
      <c r="N983" s="208"/>
      <c r="O983" s="44"/>
      <c r="P983" s="43"/>
      <c r="Q983" s="206"/>
      <c r="R983" s="44"/>
      <c r="S983" s="90"/>
      <c r="T983" s="46"/>
      <c r="U983" s="210"/>
      <c r="V983" s="43"/>
      <c r="W983" s="186">
        <f>IFERROR(U983*INDEX(Preisstufen[Netto],MATCH(EA_Tabelle!T983,Preisstufen[Preisstufe],0)),0)</f>
        <v>0</v>
      </c>
      <c r="X983" s="186">
        <f t="shared" si="242"/>
        <v>0</v>
      </c>
      <c r="Y983" s="47"/>
      <c r="Z983" s="211"/>
      <c r="AA983" s="212"/>
      <c r="AB983" s="193">
        <f t="shared" si="248"/>
        <v>0</v>
      </c>
      <c r="AC983" s="211">
        <f t="shared" si="249"/>
        <v>0</v>
      </c>
      <c r="AD983" s="88">
        <v>0.19</v>
      </c>
      <c r="AE983" s="195">
        <f t="shared" si="252"/>
        <v>0</v>
      </c>
      <c r="AF983" s="211">
        <f t="shared" si="253"/>
        <v>0</v>
      </c>
      <c r="AG983" s="50"/>
      <c r="AH983" s="43"/>
      <c r="AI983" s="46"/>
      <c r="AJ983" s="43"/>
      <c r="AK983" s="43"/>
      <c r="AL983" s="46"/>
      <c r="AM983" s="47"/>
      <c r="AN983" s="76">
        <f t="shared" si="250"/>
        <v>0</v>
      </c>
      <c r="AO983" s="76">
        <f t="shared" si="254"/>
        <v>0</v>
      </c>
      <c r="AP983" s="214"/>
      <c r="AQ983" s="76">
        <f t="shared" si="251"/>
        <v>0</v>
      </c>
      <c r="AR983" s="91">
        <f t="shared" si="255"/>
        <v>0</v>
      </c>
      <c r="AS983" s="184">
        <f>IF(EA_Tabelle!$AI983="Ja",EA_Tabelle!$AM983,IF(EA_Tabelle!$Y983&lt;&gt;"",EA_Tabelle!$Y983,EA_Tabelle!$U983))</f>
        <v>0</v>
      </c>
      <c r="AT983" s="76">
        <f>IF(EA_Tabelle!$AI983="Ja",EA_Tabelle!$AN983,IF(EA_Tabelle!$AC983&lt;&gt;0,EA_Tabelle!$AC983,EA_Tabelle!$W983))</f>
        <v>0</v>
      </c>
      <c r="AU983" s="91">
        <f>IF(EA_Tabelle!$AI983="Ja",EA_Tabelle!$AO983,IF(EA_Tabelle!$AF983&lt;&gt;0,EA_Tabelle!$AF983,EA_Tabelle!$X983))</f>
        <v>0</v>
      </c>
    </row>
    <row r="984" spans="1:47" ht="25" customHeight="1" x14ac:dyDescent="0.3">
      <c r="A984" s="89" t="str">
        <f t="shared" si="240"/>
        <v>0_964</v>
      </c>
      <c r="B984" s="78">
        <f t="shared" si="243"/>
        <v>0</v>
      </c>
      <c r="C984" s="78">
        <f>IF(EA_Tabelle!$B659="","",COUNTIF($B$20:B983,EA_Tabelle!$B659)+1)</f>
        <v>964</v>
      </c>
      <c r="D984" s="77">
        <f t="shared" si="241"/>
        <v>0</v>
      </c>
      <c r="E984" s="77" t="e">
        <f>INDEX(Lieferanten[L_ID],MATCH(EA_Tabelle!$M984,Lieferanten[Lieferantenbezeichnung],0))</f>
        <v>#N/A</v>
      </c>
      <c r="F984" s="79">
        <f t="shared" si="244"/>
        <v>0</v>
      </c>
      <c r="G984" s="79" t="str">
        <f>IF(EA_Tabelle!$L984="","",(INDEX(BT[Ressort],MATCH(EA_Tabelle!$L984,BT[Bedarfsträger],0))))</f>
        <v/>
      </c>
      <c r="H984" s="80" t="str">
        <f>IF(EA_Tabelle!$L984="","",(INDEX(BT[BT_ID],MATCH(EA_Tabelle!$L984,BT[Bedarfsträger],0))))</f>
        <v/>
      </c>
      <c r="I984" s="82">
        <f t="shared" si="245"/>
        <v>0</v>
      </c>
      <c r="J984" s="82">
        <f t="shared" si="246"/>
        <v>0</v>
      </c>
      <c r="K984" s="83">
        <f t="shared" si="247"/>
        <v>0</v>
      </c>
      <c r="L984" s="44"/>
      <c r="M984" s="46"/>
      <c r="N984" s="208"/>
      <c r="O984" s="44"/>
      <c r="P984" s="43"/>
      <c r="Q984" s="206"/>
      <c r="R984" s="44"/>
      <c r="S984" s="90"/>
      <c r="T984" s="46"/>
      <c r="U984" s="210"/>
      <c r="V984" s="43"/>
      <c r="W984" s="186">
        <f>IFERROR(U984*INDEX(Preisstufen[Netto],MATCH(EA_Tabelle!T984,Preisstufen[Preisstufe],0)),0)</f>
        <v>0</v>
      </c>
      <c r="X984" s="186">
        <f t="shared" si="242"/>
        <v>0</v>
      </c>
      <c r="Y984" s="47"/>
      <c r="Z984" s="211"/>
      <c r="AA984" s="212"/>
      <c r="AB984" s="193">
        <f t="shared" si="248"/>
        <v>0</v>
      </c>
      <c r="AC984" s="211">
        <f t="shared" si="249"/>
        <v>0</v>
      </c>
      <c r="AD984" s="88">
        <v>0.19</v>
      </c>
      <c r="AE984" s="195">
        <f t="shared" si="252"/>
        <v>0</v>
      </c>
      <c r="AF984" s="211">
        <f t="shared" si="253"/>
        <v>0</v>
      </c>
      <c r="AG984" s="50"/>
      <c r="AH984" s="43"/>
      <c r="AI984" s="46"/>
      <c r="AJ984" s="43"/>
      <c r="AK984" s="43"/>
      <c r="AL984" s="46"/>
      <c r="AM984" s="47"/>
      <c r="AN984" s="76">
        <f t="shared" si="250"/>
        <v>0</v>
      </c>
      <c r="AO984" s="76">
        <f t="shared" si="254"/>
        <v>0</v>
      </c>
      <c r="AP984" s="214"/>
      <c r="AQ984" s="76">
        <f t="shared" si="251"/>
        <v>0</v>
      </c>
      <c r="AR984" s="91">
        <f t="shared" si="255"/>
        <v>0</v>
      </c>
      <c r="AS984" s="184">
        <f>IF(EA_Tabelle!$AI984="Ja",EA_Tabelle!$AM984,IF(EA_Tabelle!$Y984&lt;&gt;"",EA_Tabelle!$Y984,EA_Tabelle!$U984))</f>
        <v>0</v>
      </c>
      <c r="AT984" s="76">
        <f>IF(EA_Tabelle!$AI984="Ja",EA_Tabelle!$AN984,IF(EA_Tabelle!$AC984&lt;&gt;0,EA_Tabelle!$AC984,EA_Tabelle!$W984))</f>
        <v>0</v>
      </c>
      <c r="AU984" s="91">
        <f>IF(EA_Tabelle!$AI984="Ja",EA_Tabelle!$AO984,IF(EA_Tabelle!$AF984&lt;&gt;0,EA_Tabelle!$AF984,EA_Tabelle!$X984))</f>
        <v>0</v>
      </c>
    </row>
    <row r="985" spans="1:47" ht="25" customHeight="1" x14ac:dyDescent="0.3">
      <c r="A985" s="89" t="str">
        <f t="shared" si="240"/>
        <v>0_965</v>
      </c>
      <c r="B985" s="78">
        <f t="shared" si="243"/>
        <v>0</v>
      </c>
      <c r="C985" s="78">
        <f>IF(EA_Tabelle!$B660="","",COUNTIF($B$20:B984,EA_Tabelle!$B660)+1)</f>
        <v>965</v>
      </c>
      <c r="D985" s="77">
        <f t="shared" si="241"/>
        <v>0</v>
      </c>
      <c r="E985" s="77" t="e">
        <f>INDEX(Lieferanten[L_ID],MATCH(EA_Tabelle!$M985,Lieferanten[Lieferantenbezeichnung],0))</f>
        <v>#N/A</v>
      </c>
      <c r="F985" s="79">
        <f t="shared" si="244"/>
        <v>0</v>
      </c>
      <c r="G985" s="79" t="str">
        <f>IF(EA_Tabelle!$L985="","",(INDEX(BT[Ressort],MATCH(EA_Tabelle!$L985,BT[Bedarfsträger],0))))</f>
        <v/>
      </c>
      <c r="H985" s="80" t="str">
        <f>IF(EA_Tabelle!$L985="","",(INDEX(BT[BT_ID],MATCH(EA_Tabelle!$L985,BT[Bedarfsträger],0))))</f>
        <v/>
      </c>
      <c r="I985" s="82">
        <f t="shared" si="245"/>
        <v>0</v>
      </c>
      <c r="J985" s="82">
        <f t="shared" si="246"/>
        <v>0</v>
      </c>
      <c r="K985" s="83">
        <f t="shared" si="247"/>
        <v>0</v>
      </c>
      <c r="L985" s="44"/>
      <c r="M985" s="46"/>
      <c r="N985" s="208"/>
      <c r="O985" s="44"/>
      <c r="P985" s="43"/>
      <c r="Q985" s="206"/>
      <c r="R985" s="44"/>
      <c r="S985" s="90"/>
      <c r="T985" s="46"/>
      <c r="U985" s="210"/>
      <c r="V985" s="43"/>
      <c r="W985" s="186">
        <f>IFERROR(U985*INDEX(Preisstufen[Netto],MATCH(EA_Tabelle!T985,Preisstufen[Preisstufe],0)),0)</f>
        <v>0</v>
      </c>
      <c r="X985" s="186">
        <f t="shared" si="242"/>
        <v>0</v>
      </c>
      <c r="Y985" s="47"/>
      <c r="Z985" s="211"/>
      <c r="AA985" s="212"/>
      <c r="AB985" s="193">
        <f t="shared" si="248"/>
        <v>0</v>
      </c>
      <c r="AC985" s="211">
        <f t="shared" si="249"/>
        <v>0</v>
      </c>
      <c r="AD985" s="88">
        <v>0.19</v>
      </c>
      <c r="AE985" s="195">
        <f t="shared" si="252"/>
        <v>0</v>
      </c>
      <c r="AF985" s="211">
        <f t="shared" si="253"/>
        <v>0</v>
      </c>
      <c r="AG985" s="50"/>
      <c r="AH985" s="43"/>
      <c r="AI985" s="46"/>
      <c r="AJ985" s="43"/>
      <c r="AK985" s="43"/>
      <c r="AL985" s="46"/>
      <c r="AM985" s="47"/>
      <c r="AN985" s="76">
        <f t="shared" si="250"/>
        <v>0</v>
      </c>
      <c r="AO985" s="76">
        <f t="shared" si="254"/>
        <v>0</v>
      </c>
      <c r="AP985" s="214"/>
      <c r="AQ985" s="76">
        <f t="shared" si="251"/>
        <v>0</v>
      </c>
      <c r="AR985" s="91">
        <f t="shared" si="255"/>
        <v>0</v>
      </c>
      <c r="AS985" s="184">
        <f>IF(EA_Tabelle!$AI985="Ja",EA_Tabelle!$AM985,IF(EA_Tabelle!$Y985&lt;&gt;"",EA_Tabelle!$Y985,EA_Tabelle!$U985))</f>
        <v>0</v>
      </c>
      <c r="AT985" s="76">
        <f>IF(EA_Tabelle!$AI985="Ja",EA_Tabelle!$AN985,IF(EA_Tabelle!$AC985&lt;&gt;0,EA_Tabelle!$AC985,EA_Tabelle!$W985))</f>
        <v>0</v>
      </c>
      <c r="AU985" s="91">
        <f>IF(EA_Tabelle!$AI985="Ja",EA_Tabelle!$AO985,IF(EA_Tabelle!$AF985&lt;&gt;0,EA_Tabelle!$AF985,EA_Tabelle!$X985))</f>
        <v>0</v>
      </c>
    </row>
    <row r="986" spans="1:47" ht="25" customHeight="1" x14ac:dyDescent="0.3">
      <c r="A986" s="89" t="str">
        <f t="shared" si="240"/>
        <v>0_966</v>
      </c>
      <c r="B986" s="78">
        <f t="shared" si="243"/>
        <v>0</v>
      </c>
      <c r="C986" s="78">
        <f>IF(EA_Tabelle!$B661="","",COUNTIF($B$20:B985,EA_Tabelle!$B661)+1)</f>
        <v>966</v>
      </c>
      <c r="D986" s="77">
        <f t="shared" si="241"/>
        <v>0</v>
      </c>
      <c r="E986" s="77" t="e">
        <f>INDEX(Lieferanten[L_ID],MATCH(EA_Tabelle!$M986,Lieferanten[Lieferantenbezeichnung],0))</f>
        <v>#N/A</v>
      </c>
      <c r="F986" s="79">
        <f t="shared" si="244"/>
        <v>0</v>
      </c>
      <c r="G986" s="79" t="str">
        <f>IF(EA_Tabelle!$L986="","",(INDEX(BT[Ressort],MATCH(EA_Tabelle!$L986,BT[Bedarfsträger],0))))</f>
        <v/>
      </c>
      <c r="H986" s="80" t="str">
        <f>IF(EA_Tabelle!$L986="","",(INDEX(BT[BT_ID],MATCH(EA_Tabelle!$L986,BT[Bedarfsträger],0))))</f>
        <v/>
      </c>
      <c r="I986" s="82">
        <f t="shared" si="245"/>
        <v>0</v>
      </c>
      <c r="J986" s="82">
        <f t="shared" si="246"/>
        <v>0</v>
      </c>
      <c r="K986" s="83">
        <f t="shared" si="247"/>
        <v>0</v>
      </c>
      <c r="L986" s="44"/>
      <c r="M986" s="46"/>
      <c r="N986" s="208"/>
      <c r="O986" s="44"/>
      <c r="P986" s="43"/>
      <c r="Q986" s="206"/>
      <c r="R986" s="44"/>
      <c r="S986" s="90"/>
      <c r="T986" s="46"/>
      <c r="U986" s="210"/>
      <c r="V986" s="43"/>
      <c r="W986" s="186">
        <f>IFERROR(U986*INDEX(Preisstufen[Netto],MATCH(EA_Tabelle!T986,Preisstufen[Preisstufe],0)),0)</f>
        <v>0</v>
      </c>
      <c r="X986" s="186">
        <f t="shared" si="242"/>
        <v>0</v>
      </c>
      <c r="Y986" s="47"/>
      <c r="Z986" s="211"/>
      <c r="AA986" s="212"/>
      <c r="AB986" s="193">
        <f t="shared" si="248"/>
        <v>0</v>
      </c>
      <c r="AC986" s="211">
        <f t="shared" si="249"/>
        <v>0</v>
      </c>
      <c r="AD986" s="88">
        <v>0.19</v>
      </c>
      <c r="AE986" s="195">
        <f t="shared" si="252"/>
        <v>0</v>
      </c>
      <c r="AF986" s="211">
        <f t="shared" si="253"/>
        <v>0</v>
      </c>
      <c r="AG986" s="50"/>
      <c r="AH986" s="43"/>
      <c r="AI986" s="46"/>
      <c r="AJ986" s="43"/>
      <c r="AK986" s="43"/>
      <c r="AL986" s="46"/>
      <c r="AM986" s="47"/>
      <c r="AN986" s="76">
        <f t="shared" si="250"/>
        <v>0</v>
      </c>
      <c r="AO986" s="76">
        <f t="shared" si="254"/>
        <v>0</v>
      </c>
      <c r="AP986" s="214"/>
      <c r="AQ986" s="76">
        <f t="shared" si="251"/>
        <v>0</v>
      </c>
      <c r="AR986" s="91">
        <f t="shared" si="255"/>
        <v>0</v>
      </c>
      <c r="AS986" s="184">
        <f>IF(EA_Tabelle!$AI986="Ja",EA_Tabelle!$AM986,IF(EA_Tabelle!$Y986&lt;&gt;"",EA_Tabelle!$Y986,EA_Tabelle!$U986))</f>
        <v>0</v>
      </c>
      <c r="AT986" s="76">
        <f>IF(EA_Tabelle!$AI986="Ja",EA_Tabelle!$AN986,IF(EA_Tabelle!$AC986&lt;&gt;0,EA_Tabelle!$AC986,EA_Tabelle!$W986))</f>
        <v>0</v>
      </c>
      <c r="AU986" s="91">
        <f>IF(EA_Tabelle!$AI986="Ja",EA_Tabelle!$AO986,IF(EA_Tabelle!$AF986&lt;&gt;0,EA_Tabelle!$AF986,EA_Tabelle!$X986))</f>
        <v>0</v>
      </c>
    </row>
    <row r="987" spans="1:47" ht="25" customHeight="1" x14ac:dyDescent="0.3">
      <c r="A987" s="89" t="str">
        <f t="shared" si="240"/>
        <v>0_967</v>
      </c>
      <c r="B987" s="78">
        <f t="shared" si="243"/>
        <v>0</v>
      </c>
      <c r="C987" s="78">
        <f>IF(EA_Tabelle!$B662="","",COUNTIF($B$20:B986,EA_Tabelle!$B662)+1)</f>
        <v>967</v>
      </c>
      <c r="D987" s="77">
        <f t="shared" si="241"/>
        <v>0</v>
      </c>
      <c r="E987" s="77" t="e">
        <f>INDEX(Lieferanten[L_ID],MATCH(EA_Tabelle!$M987,Lieferanten[Lieferantenbezeichnung],0))</f>
        <v>#N/A</v>
      </c>
      <c r="F987" s="79">
        <f t="shared" si="244"/>
        <v>0</v>
      </c>
      <c r="G987" s="79" t="str">
        <f>IF(EA_Tabelle!$L987="","",(INDEX(BT[Ressort],MATCH(EA_Tabelle!$L987,BT[Bedarfsträger],0))))</f>
        <v/>
      </c>
      <c r="H987" s="80" t="str">
        <f>IF(EA_Tabelle!$L987="","",(INDEX(BT[BT_ID],MATCH(EA_Tabelle!$L987,BT[Bedarfsträger],0))))</f>
        <v/>
      </c>
      <c r="I987" s="82">
        <f t="shared" si="245"/>
        <v>0</v>
      </c>
      <c r="J987" s="82">
        <f t="shared" si="246"/>
        <v>0</v>
      </c>
      <c r="K987" s="83">
        <f t="shared" si="247"/>
        <v>0</v>
      </c>
      <c r="L987" s="44"/>
      <c r="M987" s="46"/>
      <c r="N987" s="208"/>
      <c r="O987" s="44"/>
      <c r="P987" s="43"/>
      <c r="Q987" s="206"/>
      <c r="R987" s="44"/>
      <c r="S987" s="90"/>
      <c r="T987" s="46"/>
      <c r="U987" s="210"/>
      <c r="V987" s="43"/>
      <c r="W987" s="186">
        <f>IFERROR(U987*INDEX(Preisstufen[Netto],MATCH(EA_Tabelle!T987,Preisstufen[Preisstufe],0)),0)</f>
        <v>0</v>
      </c>
      <c r="X987" s="186">
        <f t="shared" si="242"/>
        <v>0</v>
      </c>
      <c r="Y987" s="47"/>
      <c r="Z987" s="211"/>
      <c r="AA987" s="212"/>
      <c r="AB987" s="193">
        <f t="shared" si="248"/>
        <v>0</v>
      </c>
      <c r="AC987" s="211">
        <f t="shared" si="249"/>
        <v>0</v>
      </c>
      <c r="AD987" s="88">
        <v>0.19</v>
      </c>
      <c r="AE987" s="195">
        <f t="shared" si="252"/>
        <v>0</v>
      </c>
      <c r="AF987" s="211">
        <f t="shared" si="253"/>
        <v>0</v>
      </c>
      <c r="AG987" s="50"/>
      <c r="AH987" s="43"/>
      <c r="AI987" s="46"/>
      <c r="AJ987" s="43"/>
      <c r="AK987" s="43"/>
      <c r="AL987" s="46"/>
      <c r="AM987" s="47"/>
      <c r="AN987" s="76">
        <f t="shared" si="250"/>
        <v>0</v>
      </c>
      <c r="AO987" s="76">
        <f t="shared" si="254"/>
        <v>0</v>
      </c>
      <c r="AP987" s="214"/>
      <c r="AQ987" s="76">
        <f t="shared" si="251"/>
        <v>0</v>
      </c>
      <c r="AR987" s="91">
        <f t="shared" si="255"/>
        <v>0</v>
      </c>
      <c r="AS987" s="184">
        <f>IF(EA_Tabelle!$AI987="Ja",EA_Tabelle!$AM987,IF(EA_Tabelle!$Y987&lt;&gt;"",EA_Tabelle!$Y987,EA_Tabelle!$U987))</f>
        <v>0</v>
      </c>
      <c r="AT987" s="76">
        <f>IF(EA_Tabelle!$AI987="Ja",EA_Tabelle!$AN987,IF(EA_Tabelle!$AC987&lt;&gt;0,EA_Tabelle!$AC987,EA_Tabelle!$W987))</f>
        <v>0</v>
      </c>
      <c r="AU987" s="91">
        <f>IF(EA_Tabelle!$AI987="Ja",EA_Tabelle!$AO987,IF(EA_Tabelle!$AF987&lt;&gt;0,EA_Tabelle!$AF987,EA_Tabelle!$X987))</f>
        <v>0</v>
      </c>
    </row>
    <row r="988" spans="1:47" ht="25" customHeight="1" x14ac:dyDescent="0.3">
      <c r="A988" s="89" t="str">
        <f t="shared" si="240"/>
        <v>0_968</v>
      </c>
      <c r="B988" s="78">
        <f t="shared" si="243"/>
        <v>0</v>
      </c>
      <c r="C988" s="78">
        <f>IF(EA_Tabelle!$B663="","",COUNTIF($B$20:B987,EA_Tabelle!$B663)+1)</f>
        <v>968</v>
      </c>
      <c r="D988" s="77">
        <f t="shared" si="241"/>
        <v>0</v>
      </c>
      <c r="E988" s="77" t="e">
        <f>INDEX(Lieferanten[L_ID],MATCH(EA_Tabelle!$M988,Lieferanten[Lieferantenbezeichnung],0))</f>
        <v>#N/A</v>
      </c>
      <c r="F988" s="79">
        <f t="shared" si="244"/>
        <v>0</v>
      </c>
      <c r="G988" s="79" t="str">
        <f>IF(EA_Tabelle!$L988="","",(INDEX(BT[Ressort],MATCH(EA_Tabelle!$L988,BT[Bedarfsträger],0))))</f>
        <v/>
      </c>
      <c r="H988" s="80" t="str">
        <f>IF(EA_Tabelle!$L988="","",(INDEX(BT[BT_ID],MATCH(EA_Tabelle!$L988,BT[Bedarfsträger],0))))</f>
        <v/>
      </c>
      <c r="I988" s="82">
        <f t="shared" si="245"/>
        <v>0</v>
      </c>
      <c r="J988" s="82">
        <f t="shared" si="246"/>
        <v>0</v>
      </c>
      <c r="K988" s="83">
        <f t="shared" si="247"/>
        <v>0</v>
      </c>
      <c r="L988" s="44"/>
      <c r="M988" s="46"/>
      <c r="N988" s="208"/>
      <c r="O988" s="44"/>
      <c r="P988" s="43"/>
      <c r="Q988" s="206"/>
      <c r="R988" s="44"/>
      <c r="S988" s="90"/>
      <c r="T988" s="46"/>
      <c r="U988" s="210"/>
      <c r="V988" s="43"/>
      <c r="W988" s="186">
        <f>IFERROR(U988*INDEX(Preisstufen[Netto],MATCH(EA_Tabelle!T988,Preisstufen[Preisstufe],0)),0)</f>
        <v>0</v>
      </c>
      <c r="X988" s="186">
        <f t="shared" si="242"/>
        <v>0</v>
      </c>
      <c r="Y988" s="47"/>
      <c r="Z988" s="211"/>
      <c r="AA988" s="212"/>
      <c r="AB988" s="193">
        <f t="shared" si="248"/>
        <v>0</v>
      </c>
      <c r="AC988" s="211">
        <f t="shared" si="249"/>
        <v>0</v>
      </c>
      <c r="AD988" s="88">
        <v>0.19</v>
      </c>
      <c r="AE988" s="195">
        <f t="shared" si="252"/>
        <v>0</v>
      </c>
      <c r="AF988" s="211">
        <f t="shared" si="253"/>
        <v>0</v>
      </c>
      <c r="AG988" s="50"/>
      <c r="AH988" s="43"/>
      <c r="AI988" s="46"/>
      <c r="AJ988" s="43"/>
      <c r="AK988" s="43"/>
      <c r="AL988" s="46"/>
      <c r="AM988" s="47"/>
      <c r="AN988" s="76">
        <f t="shared" si="250"/>
        <v>0</v>
      </c>
      <c r="AO988" s="76">
        <f t="shared" si="254"/>
        <v>0</v>
      </c>
      <c r="AP988" s="214"/>
      <c r="AQ988" s="76">
        <f t="shared" si="251"/>
        <v>0</v>
      </c>
      <c r="AR988" s="91">
        <f t="shared" si="255"/>
        <v>0</v>
      </c>
      <c r="AS988" s="184">
        <f>IF(EA_Tabelle!$AI988="Ja",EA_Tabelle!$AM988,IF(EA_Tabelle!$Y988&lt;&gt;"",EA_Tabelle!$Y988,EA_Tabelle!$U988))</f>
        <v>0</v>
      </c>
      <c r="AT988" s="76">
        <f>IF(EA_Tabelle!$AI988="Ja",EA_Tabelle!$AN988,IF(EA_Tabelle!$AC988&lt;&gt;0,EA_Tabelle!$AC988,EA_Tabelle!$W988))</f>
        <v>0</v>
      </c>
      <c r="AU988" s="91">
        <f>IF(EA_Tabelle!$AI988="Ja",EA_Tabelle!$AO988,IF(EA_Tabelle!$AF988&lt;&gt;0,EA_Tabelle!$AF988,EA_Tabelle!$X988))</f>
        <v>0</v>
      </c>
    </row>
    <row r="989" spans="1:47" ht="25" customHeight="1" x14ac:dyDescent="0.3">
      <c r="A989" s="89" t="str">
        <f t="shared" si="240"/>
        <v>0_969</v>
      </c>
      <c r="B989" s="78">
        <f t="shared" si="243"/>
        <v>0</v>
      </c>
      <c r="C989" s="78">
        <f>IF(EA_Tabelle!$B664="","",COUNTIF($B$20:B988,EA_Tabelle!$B664)+1)</f>
        <v>969</v>
      </c>
      <c r="D989" s="77">
        <f t="shared" si="241"/>
        <v>0</v>
      </c>
      <c r="E989" s="77" t="e">
        <f>INDEX(Lieferanten[L_ID],MATCH(EA_Tabelle!$M989,Lieferanten[Lieferantenbezeichnung],0))</f>
        <v>#N/A</v>
      </c>
      <c r="F989" s="79">
        <f t="shared" si="244"/>
        <v>0</v>
      </c>
      <c r="G989" s="79" t="str">
        <f>IF(EA_Tabelle!$L989="","",(INDEX(BT[Ressort],MATCH(EA_Tabelle!$L989,BT[Bedarfsträger],0))))</f>
        <v/>
      </c>
      <c r="H989" s="80" t="str">
        <f>IF(EA_Tabelle!$L989="","",(INDEX(BT[BT_ID],MATCH(EA_Tabelle!$L989,BT[Bedarfsträger],0))))</f>
        <v/>
      </c>
      <c r="I989" s="82">
        <f t="shared" si="245"/>
        <v>0</v>
      </c>
      <c r="J989" s="82">
        <f t="shared" si="246"/>
        <v>0</v>
      </c>
      <c r="K989" s="83">
        <f t="shared" si="247"/>
        <v>0</v>
      </c>
      <c r="L989" s="44"/>
      <c r="M989" s="46"/>
      <c r="N989" s="208"/>
      <c r="O989" s="44"/>
      <c r="P989" s="43"/>
      <c r="Q989" s="206"/>
      <c r="R989" s="44"/>
      <c r="S989" s="90"/>
      <c r="T989" s="46"/>
      <c r="U989" s="210"/>
      <c r="V989" s="43"/>
      <c r="W989" s="186">
        <f>IFERROR(U989*INDEX(Preisstufen[Netto],MATCH(EA_Tabelle!T989,Preisstufen[Preisstufe],0)),0)</f>
        <v>0</v>
      </c>
      <c r="X989" s="186">
        <f t="shared" si="242"/>
        <v>0</v>
      </c>
      <c r="Y989" s="47"/>
      <c r="Z989" s="211"/>
      <c r="AA989" s="212"/>
      <c r="AB989" s="193">
        <f t="shared" si="248"/>
        <v>0</v>
      </c>
      <c r="AC989" s="211">
        <f t="shared" si="249"/>
        <v>0</v>
      </c>
      <c r="AD989" s="88">
        <v>0.19</v>
      </c>
      <c r="AE989" s="195">
        <f t="shared" si="252"/>
        <v>0</v>
      </c>
      <c r="AF989" s="211">
        <f t="shared" si="253"/>
        <v>0</v>
      </c>
      <c r="AG989" s="50"/>
      <c r="AH989" s="43"/>
      <c r="AI989" s="46"/>
      <c r="AJ989" s="43"/>
      <c r="AK989" s="43"/>
      <c r="AL989" s="46"/>
      <c r="AM989" s="47"/>
      <c r="AN989" s="76">
        <f t="shared" si="250"/>
        <v>0</v>
      </c>
      <c r="AO989" s="76">
        <f t="shared" si="254"/>
        <v>0</v>
      </c>
      <c r="AP989" s="214"/>
      <c r="AQ989" s="76">
        <f t="shared" si="251"/>
        <v>0</v>
      </c>
      <c r="AR989" s="91">
        <f t="shared" si="255"/>
        <v>0</v>
      </c>
      <c r="AS989" s="184">
        <f>IF(EA_Tabelle!$AI989="Ja",EA_Tabelle!$AM989,IF(EA_Tabelle!$Y989&lt;&gt;"",EA_Tabelle!$Y989,EA_Tabelle!$U989))</f>
        <v>0</v>
      </c>
      <c r="AT989" s="76">
        <f>IF(EA_Tabelle!$AI989="Ja",EA_Tabelle!$AN989,IF(EA_Tabelle!$AC989&lt;&gt;0,EA_Tabelle!$AC989,EA_Tabelle!$W989))</f>
        <v>0</v>
      </c>
      <c r="AU989" s="91">
        <f>IF(EA_Tabelle!$AI989="Ja",EA_Tabelle!$AO989,IF(EA_Tabelle!$AF989&lt;&gt;0,EA_Tabelle!$AF989,EA_Tabelle!$X989))</f>
        <v>0</v>
      </c>
    </row>
    <row r="990" spans="1:47" ht="25" customHeight="1" x14ac:dyDescent="0.3">
      <c r="A990" s="89" t="str">
        <f t="shared" si="240"/>
        <v>0_970</v>
      </c>
      <c r="B990" s="78">
        <f t="shared" si="243"/>
        <v>0</v>
      </c>
      <c r="C990" s="78">
        <f>IF(EA_Tabelle!$B665="","",COUNTIF($B$20:B989,EA_Tabelle!$B665)+1)</f>
        <v>970</v>
      </c>
      <c r="D990" s="77">
        <f t="shared" si="241"/>
        <v>0</v>
      </c>
      <c r="E990" s="77" t="e">
        <f>INDEX(Lieferanten[L_ID],MATCH(EA_Tabelle!$M990,Lieferanten[Lieferantenbezeichnung],0))</f>
        <v>#N/A</v>
      </c>
      <c r="F990" s="79">
        <f t="shared" si="244"/>
        <v>0</v>
      </c>
      <c r="G990" s="79" t="str">
        <f>IF(EA_Tabelle!$L990="","",(INDEX(BT[Ressort],MATCH(EA_Tabelle!$L990,BT[Bedarfsträger],0))))</f>
        <v/>
      </c>
      <c r="H990" s="80" t="str">
        <f>IF(EA_Tabelle!$L990="","",(INDEX(BT[BT_ID],MATCH(EA_Tabelle!$L990,BT[Bedarfsträger],0))))</f>
        <v/>
      </c>
      <c r="I990" s="82">
        <f t="shared" si="245"/>
        <v>0</v>
      </c>
      <c r="J990" s="82">
        <f t="shared" si="246"/>
        <v>0</v>
      </c>
      <c r="K990" s="83">
        <f t="shared" si="247"/>
        <v>0</v>
      </c>
      <c r="L990" s="44"/>
      <c r="M990" s="46"/>
      <c r="N990" s="208"/>
      <c r="O990" s="44"/>
      <c r="P990" s="43"/>
      <c r="Q990" s="206"/>
      <c r="R990" s="44"/>
      <c r="S990" s="90"/>
      <c r="T990" s="46"/>
      <c r="U990" s="210"/>
      <c r="V990" s="43"/>
      <c r="W990" s="186">
        <f>IFERROR(U990*INDEX(Preisstufen[Netto],MATCH(EA_Tabelle!T990,Preisstufen[Preisstufe],0)),0)</f>
        <v>0</v>
      </c>
      <c r="X990" s="186">
        <f t="shared" si="242"/>
        <v>0</v>
      </c>
      <c r="Y990" s="47"/>
      <c r="Z990" s="211"/>
      <c r="AA990" s="212"/>
      <c r="AB990" s="193">
        <f t="shared" si="248"/>
        <v>0</v>
      </c>
      <c r="AC990" s="211">
        <f t="shared" si="249"/>
        <v>0</v>
      </c>
      <c r="AD990" s="88">
        <v>0.19</v>
      </c>
      <c r="AE990" s="195">
        <f t="shared" si="252"/>
        <v>0</v>
      </c>
      <c r="AF990" s="211">
        <f t="shared" si="253"/>
        <v>0</v>
      </c>
      <c r="AG990" s="50"/>
      <c r="AH990" s="43"/>
      <c r="AI990" s="46"/>
      <c r="AJ990" s="43"/>
      <c r="AK990" s="43"/>
      <c r="AL990" s="46"/>
      <c r="AM990" s="47"/>
      <c r="AN990" s="76">
        <f t="shared" si="250"/>
        <v>0</v>
      </c>
      <c r="AO990" s="76">
        <f t="shared" si="254"/>
        <v>0</v>
      </c>
      <c r="AP990" s="214"/>
      <c r="AQ990" s="76">
        <f t="shared" si="251"/>
        <v>0</v>
      </c>
      <c r="AR990" s="91">
        <f t="shared" si="255"/>
        <v>0</v>
      </c>
      <c r="AS990" s="184">
        <f>IF(EA_Tabelle!$AI990="Ja",EA_Tabelle!$AM990,IF(EA_Tabelle!$Y990&lt;&gt;"",EA_Tabelle!$Y990,EA_Tabelle!$U990))</f>
        <v>0</v>
      </c>
      <c r="AT990" s="76">
        <f>IF(EA_Tabelle!$AI990="Ja",EA_Tabelle!$AN990,IF(EA_Tabelle!$AC990&lt;&gt;0,EA_Tabelle!$AC990,EA_Tabelle!$W990))</f>
        <v>0</v>
      </c>
      <c r="AU990" s="91">
        <f>IF(EA_Tabelle!$AI990="Ja",EA_Tabelle!$AO990,IF(EA_Tabelle!$AF990&lt;&gt;0,EA_Tabelle!$AF990,EA_Tabelle!$X990))</f>
        <v>0</v>
      </c>
    </row>
    <row r="991" spans="1:47" ht="25" customHeight="1" x14ac:dyDescent="0.3">
      <c r="A991" s="89" t="str">
        <f t="shared" si="240"/>
        <v>0_971</v>
      </c>
      <c r="B991" s="78">
        <f t="shared" si="243"/>
        <v>0</v>
      </c>
      <c r="C991" s="78">
        <f>IF(EA_Tabelle!$B666="","",COUNTIF($B$20:B990,EA_Tabelle!$B666)+1)</f>
        <v>971</v>
      </c>
      <c r="D991" s="77">
        <f t="shared" si="241"/>
        <v>0</v>
      </c>
      <c r="E991" s="77" t="e">
        <f>INDEX(Lieferanten[L_ID],MATCH(EA_Tabelle!$M991,Lieferanten[Lieferantenbezeichnung],0))</f>
        <v>#N/A</v>
      </c>
      <c r="F991" s="79">
        <f t="shared" si="244"/>
        <v>0</v>
      </c>
      <c r="G991" s="79" t="str">
        <f>IF(EA_Tabelle!$L991="","",(INDEX(BT[Ressort],MATCH(EA_Tabelle!$L991,BT[Bedarfsträger],0))))</f>
        <v/>
      </c>
      <c r="H991" s="80" t="str">
        <f>IF(EA_Tabelle!$L991="","",(INDEX(BT[BT_ID],MATCH(EA_Tabelle!$L991,BT[Bedarfsträger],0))))</f>
        <v/>
      </c>
      <c r="I991" s="82">
        <f t="shared" si="245"/>
        <v>0</v>
      </c>
      <c r="J991" s="82">
        <f t="shared" si="246"/>
        <v>0</v>
      </c>
      <c r="K991" s="83">
        <f t="shared" si="247"/>
        <v>0</v>
      </c>
      <c r="L991" s="44"/>
      <c r="M991" s="46"/>
      <c r="N991" s="208"/>
      <c r="O991" s="44"/>
      <c r="P991" s="43"/>
      <c r="Q991" s="206"/>
      <c r="R991" s="44"/>
      <c r="S991" s="90"/>
      <c r="T991" s="46"/>
      <c r="U991" s="210"/>
      <c r="V991" s="43"/>
      <c r="W991" s="186">
        <f>IFERROR(U991*INDEX(Preisstufen[Netto],MATCH(EA_Tabelle!T991,Preisstufen[Preisstufe],0)),0)</f>
        <v>0</v>
      </c>
      <c r="X991" s="186">
        <f t="shared" si="242"/>
        <v>0</v>
      </c>
      <c r="Y991" s="47"/>
      <c r="Z991" s="211"/>
      <c r="AA991" s="212"/>
      <c r="AB991" s="193">
        <f t="shared" si="248"/>
        <v>0</v>
      </c>
      <c r="AC991" s="211">
        <f t="shared" si="249"/>
        <v>0</v>
      </c>
      <c r="AD991" s="88">
        <v>0.19</v>
      </c>
      <c r="AE991" s="195">
        <f t="shared" si="252"/>
        <v>0</v>
      </c>
      <c r="AF991" s="211">
        <f t="shared" si="253"/>
        <v>0</v>
      </c>
      <c r="AG991" s="50"/>
      <c r="AH991" s="43"/>
      <c r="AI991" s="46"/>
      <c r="AJ991" s="43"/>
      <c r="AK991" s="43"/>
      <c r="AL991" s="46"/>
      <c r="AM991" s="47"/>
      <c r="AN991" s="76">
        <f t="shared" si="250"/>
        <v>0</v>
      </c>
      <c r="AO991" s="76">
        <f t="shared" si="254"/>
        <v>0</v>
      </c>
      <c r="AP991" s="214"/>
      <c r="AQ991" s="76">
        <f t="shared" si="251"/>
        <v>0</v>
      </c>
      <c r="AR991" s="91">
        <f t="shared" si="255"/>
        <v>0</v>
      </c>
      <c r="AS991" s="184">
        <f>IF(EA_Tabelle!$AI991="Ja",EA_Tabelle!$AM991,IF(EA_Tabelle!$Y991&lt;&gt;"",EA_Tabelle!$Y991,EA_Tabelle!$U991))</f>
        <v>0</v>
      </c>
      <c r="AT991" s="76">
        <f>IF(EA_Tabelle!$AI991="Ja",EA_Tabelle!$AN991,IF(EA_Tabelle!$AC991&lt;&gt;0,EA_Tabelle!$AC991,EA_Tabelle!$W991))</f>
        <v>0</v>
      </c>
      <c r="AU991" s="91">
        <f>IF(EA_Tabelle!$AI991="Ja",EA_Tabelle!$AO991,IF(EA_Tabelle!$AF991&lt;&gt;0,EA_Tabelle!$AF991,EA_Tabelle!$X991))</f>
        <v>0</v>
      </c>
    </row>
    <row r="992" spans="1:47" ht="25" customHeight="1" x14ac:dyDescent="0.3">
      <c r="A992" s="89" t="str">
        <f t="shared" si="240"/>
        <v>0_972</v>
      </c>
      <c r="B992" s="78">
        <f t="shared" si="243"/>
        <v>0</v>
      </c>
      <c r="C992" s="78">
        <f>IF(EA_Tabelle!$B667="","",COUNTIF($B$20:B991,EA_Tabelle!$B667)+1)</f>
        <v>972</v>
      </c>
      <c r="D992" s="77">
        <f t="shared" si="241"/>
        <v>0</v>
      </c>
      <c r="E992" s="77" t="e">
        <f>INDEX(Lieferanten[L_ID],MATCH(EA_Tabelle!$M992,Lieferanten[Lieferantenbezeichnung],0))</f>
        <v>#N/A</v>
      </c>
      <c r="F992" s="79">
        <f t="shared" si="244"/>
        <v>0</v>
      </c>
      <c r="G992" s="79" t="str">
        <f>IF(EA_Tabelle!$L992="","",(INDEX(BT[Ressort],MATCH(EA_Tabelle!$L992,BT[Bedarfsträger],0))))</f>
        <v/>
      </c>
      <c r="H992" s="80" t="str">
        <f>IF(EA_Tabelle!$L992="","",(INDEX(BT[BT_ID],MATCH(EA_Tabelle!$L992,BT[Bedarfsträger],0))))</f>
        <v/>
      </c>
      <c r="I992" s="82">
        <f t="shared" si="245"/>
        <v>0</v>
      </c>
      <c r="J992" s="82">
        <f t="shared" si="246"/>
        <v>0</v>
      </c>
      <c r="K992" s="83">
        <f t="shared" si="247"/>
        <v>0</v>
      </c>
      <c r="L992" s="44"/>
      <c r="M992" s="46"/>
      <c r="N992" s="208"/>
      <c r="O992" s="44"/>
      <c r="P992" s="43"/>
      <c r="Q992" s="206"/>
      <c r="R992" s="44"/>
      <c r="S992" s="90"/>
      <c r="T992" s="46"/>
      <c r="U992" s="210"/>
      <c r="V992" s="43"/>
      <c r="W992" s="186">
        <f>IFERROR(U992*INDEX(Preisstufen[Netto],MATCH(EA_Tabelle!T992,Preisstufen[Preisstufe],0)),0)</f>
        <v>0</v>
      </c>
      <c r="X992" s="186">
        <f t="shared" si="242"/>
        <v>0</v>
      </c>
      <c r="Y992" s="47"/>
      <c r="Z992" s="211"/>
      <c r="AA992" s="212"/>
      <c r="AB992" s="193">
        <f t="shared" si="248"/>
        <v>0</v>
      </c>
      <c r="AC992" s="211">
        <f t="shared" si="249"/>
        <v>0</v>
      </c>
      <c r="AD992" s="88">
        <v>0.19</v>
      </c>
      <c r="AE992" s="195">
        <f t="shared" si="252"/>
        <v>0</v>
      </c>
      <c r="AF992" s="211">
        <f t="shared" si="253"/>
        <v>0</v>
      </c>
      <c r="AG992" s="50"/>
      <c r="AH992" s="43"/>
      <c r="AI992" s="46"/>
      <c r="AJ992" s="43"/>
      <c r="AK992" s="43"/>
      <c r="AL992" s="46"/>
      <c r="AM992" s="47"/>
      <c r="AN992" s="76">
        <f t="shared" si="250"/>
        <v>0</v>
      </c>
      <c r="AO992" s="76">
        <f t="shared" si="254"/>
        <v>0</v>
      </c>
      <c r="AP992" s="214"/>
      <c r="AQ992" s="76">
        <f t="shared" si="251"/>
        <v>0</v>
      </c>
      <c r="AR992" s="91">
        <f t="shared" si="255"/>
        <v>0</v>
      </c>
      <c r="AS992" s="184">
        <f>IF(EA_Tabelle!$AI992="Ja",EA_Tabelle!$AM992,IF(EA_Tabelle!$Y992&lt;&gt;"",EA_Tabelle!$Y992,EA_Tabelle!$U992))</f>
        <v>0</v>
      </c>
      <c r="AT992" s="76">
        <f>IF(EA_Tabelle!$AI992="Ja",EA_Tabelle!$AN992,IF(EA_Tabelle!$AC992&lt;&gt;0,EA_Tabelle!$AC992,EA_Tabelle!$W992))</f>
        <v>0</v>
      </c>
      <c r="AU992" s="91">
        <f>IF(EA_Tabelle!$AI992="Ja",EA_Tabelle!$AO992,IF(EA_Tabelle!$AF992&lt;&gt;0,EA_Tabelle!$AF992,EA_Tabelle!$X992))</f>
        <v>0</v>
      </c>
    </row>
    <row r="993" spans="1:47" ht="25" customHeight="1" x14ac:dyDescent="0.3">
      <c r="A993" s="89" t="str">
        <f t="shared" si="240"/>
        <v>0_973</v>
      </c>
      <c r="B993" s="78">
        <f t="shared" si="243"/>
        <v>0</v>
      </c>
      <c r="C993" s="78">
        <f>IF(EA_Tabelle!$B668="","",COUNTIF($B$20:B992,EA_Tabelle!$B668)+1)</f>
        <v>973</v>
      </c>
      <c r="D993" s="77">
        <f t="shared" si="241"/>
        <v>0</v>
      </c>
      <c r="E993" s="77" t="e">
        <f>INDEX(Lieferanten[L_ID],MATCH(EA_Tabelle!$M993,Lieferanten[Lieferantenbezeichnung],0))</f>
        <v>#N/A</v>
      </c>
      <c r="F993" s="79">
        <f t="shared" si="244"/>
        <v>0</v>
      </c>
      <c r="G993" s="79" t="str">
        <f>IF(EA_Tabelle!$L993="","",(INDEX(BT[Ressort],MATCH(EA_Tabelle!$L993,BT[Bedarfsträger],0))))</f>
        <v/>
      </c>
      <c r="H993" s="80" t="str">
        <f>IF(EA_Tabelle!$L993="","",(INDEX(BT[BT_ID],MATCH(EA_Tabelle!$L993,BT[Bedarfsträger],0))))</f>
        <v/>
      </c>
      <c r="I993" s="82">
        <f t="shared" si="245"/>
        <v>0</v>
      </c>
      <c r="J993" s="82">
        <f t="shared" si="246"/>
        <v>0</v>
      </c>
      <c r="K993" s="83">
        <f t="shared" si="247"/>
        <v>0</v>
      </c>
      <c r="L993" s="44"/>
      <c r="M993" s="46"/>
      <c r="N993" s="208"/>
      <c r="O993" s="44"/>
      <c r="P993" s="43"/>
      <c r="Q993" s="206"/>
      <c r="R993" s="44"/>
      <c r="S993" s="90"/>
      <c r="T993" s="46"/>
      <c r="U993" s="210"/>
      <c r="V993" s="43"/>
      <c r="W993" s="186">
        <f>IFERROR(U993*INDEX(Preisstufen[Netto],MATCH(EA_Tabelle!T993,Preisstufen[Preisstufe],0)),0)</f>
        <v>0</v>
      </c>
      <c r="X993" s="186">
        <f t="shared" si="242"/>
        <v>0</v>
      </c>
      <c r="Y993" s="47"/>
      <c r="Z993" s="211"/>
      <c r="AA993" s="212"/>
      <c r="AB993" s="193">
        <f t="shared" si="248"/>
        <v>0</v>
      </c>
      <c r="AC993" s="211">
        <f t="shared" si="249"/>
        <v>0</v>
      </c>
      <c r="AD993" s="88">
        <v>0.19</v>
      </c>
      <c r="AE993" s="195">
        <f t="shared" si="252"/>
        <v>0</v>
      </c>
      <c r="AF993" s="211">
        <f t="shared" si="253"/>
        <v>0</v>
      </c>
      <c r="AG993" s="50"/>
      <c r="AH993" s="43"/>
      <c r="AI993" s="46"/>
      <c r="AJ993" s="43"/>
      <c r="AK993" s="43"/>
      <c r="AL993" s="46"/>
      <c r="AM993" s="47"/>
      <c r="AN993" s="76">
        <f t="shared" si="250"/>
        <v>0</v>
      </c>
      <c r="AO993" s="76">
        <f t="shared" si="254"/>
        <v>0</v>
      </c>
      <c r="AP993" s="214"/>
      <c r="AQ993" s="76">
        <f t="shared" si="251"/>
        <v>0</v>
      </c>
      <c r="AR993" s="91">
        <f t="shared" si="255"/>
        <v>0</v>
      </c>
      <c r="AS993" s="184">
        <f>IF(EA_Tabelle!$AI993="Ja",EA_Tabelle!$AM993,IF(EA_Tabelle!$Y993&lt;&gt;"",EA_Tabelle!$Y993,EA_Tabelle!$U993))</f>
        <v>0</v>
      </c>
      <c r="AT993" s="76">
        <f>IF(EA_Tabelle!$AI993="Ja",EA_Tabelle!$AN993,IF(EA_Tabelle!$AC993&lt;&gt;0,EA_Tabelle!$AC993,EA_Tabelle!$W993))</f>
        <v>0</v>
      </c>
      <c r="AU993" s="91">
        <f>IF(EA_Tabelle!$AI993="Ja",EA_Tabelle!$AO993,IF(EA_Tabelle!$AF993&lt;&gt;0,EA_Tabelle!$AF993,EA_Tabelle!$X993))</f>
        <v>0</v>
      </c>
    </row>
    <row r="994" spans="1:47" ht="25" customHeight="1" x14ac:dyDescent="0.3">
      <c r="A994" s="89" t="str">
        <f t="shared" si="240"/>
        <v>0_974</v>
      </c>
      <c r="B994" s="78">
        <f t="shared" si="243"/>
        <v>0</v>
      </c>
      <c r="C994" s="78">
        <f>IF(EA_Tabelle!$B669="","",COUNTIF($B$20:B993,EA_Tabelle!$B669)+1)</f>
        <v>974</v>
      </c>
      <c r="D994" s="77">
        <f t="shared" si="241"/>
        <v>0</v>
      </c>
      <c r="E994" s="77" t="e">
        <f>INDEX(Lieferanten[L_ID],MATCH(EA_Tabelle!$M994,Lieferanten[Lieferantenbezeichnung],0))</f>
        <v>#N/A</v>
      </c>
      <c r="F994" s="79">
        <f t="shared" si="244"/>
        <v>0</v>
      </c>
      <c r="G994" s="79" t="str">
        <f>IF(EA_Tabelle!$L994="","",(INDEX(BT[Ressort],MATCH(EA_Tabelle!$L994,BT[Bedarfsträger],0))))</f>
        <v/>
      </c>
      <c r="H994" s="80" t="str">
        <f>IF(EA_Tabelle!$L994="","",(INDEX(BT[BT_ID],MATCH(EA_Tabelle!$L994,BT[Bedarfsträger],0))))</f>
        <v/>
      </c>
      <c r="I994" s="82">
        <f t="shared" si="245"/>
        <v>0</v>
      </c>
      <c r="J994" s="82">
        <f t="shared" si="246"/>
        <v>0</v>
      </c>
      <c r="K994" s="83">
        <f t="shared" si="247"/>
        <v>0</v>
      </c>
      <c r="L994" s="44"/>
      <c r="M994" s="46"/>
      <c r="N994" s="208"/>
      <c r="O994" s="44"/>
      <c r="P994" s="43"/>
      <c r="Q994" s="206"/>
      <c r="R994" s="44"/>
      <c r="S994" s="90"/>
      <c r="T994" s="46"/>
      <c r="U994" s="210"/>
      <c r="V994" s="43"/>
      <c r="W994" s="186">
        <f>IFERROR(U994*INDEX(Preisstufen[Netto],MATCH(EA_Tabelle!T994,Preisstufen[Preisstufe],0)),0)</f>
        <v>0</v>
      </c>
      <c r="X994" s="186">
        <f t="shared" si="242"/>
        <v>0</v>
      </c>
      <c r="Y994" s="47"/>
      <c r="Z994" s="211"/>
      <c r="AA994" s="212"/>
      <c r="AB994" s="193">
        <f t="shared" si="248"/>
        <v>0</v>
      </c>
      <c r="AC994" s="211">
        <f t="shared" si="249"/>
        <v>0</v>
      </c>
      <c r="AD994" s="88">
        <v>0.19</v>
      </c>
      <c r="AE994" s="195">
        <f t="shared" si="252"/>
        <v>0</v>
      </c>
      <c r="AF994" s="211">
        <f t="shared" si="253"/>
        <v>0</v>
      </c>
      <c r="AG994" s="50"/>
      <c r="AH994" s="43"/>
      <c r="AI994" s="46"/>
      <c r="AJ994" s="43"/>
      <c r="AK994" s="43"/>
      <c r="AL994" s="46"/>
      <c r="AM994" s="47"/>
      <c r="AN994" s="76">
        <f t="shared" si="250"/>
        <v>0</v>
      </c>
      <c r="AO994" s="76">
        <f t="shared" si="254"/>
        <v>0</v>
      </c>
      <c r="AP994" s="214"/>
      <c r="AQ994" s="76">
        <f t="shared" si="251"/>
        <v>0</v>
      </c>
      <c r="AR994" s="91">
        <f t="shared" si="255"/>
        <v>0</v>
      </c>
      <c r="AS994" s="184">
        <f>IF(EA_Tabelle!$AI994="Ja",EA_Tabelle!$AM994,IF(EA_Tabelle!$Y994&lt;&gt;"",EA_Tabelle!$Y994,EA_Tabelle!$U994))</f>
        <v>0</v>
      </c>
      <c r="AT994" s="76">
        <f>IF(EA_Tabelle!$AI994="Ja",EA_Tabelle!$AN994,IF(EA_Tabelle!$AC994&lt;&gt;0,EA_Tabelle!$AC994,EA_Tabelle!$W994))</f>
        <v>0</v>
      </c>
      <c r="AU994" s="91">
        <f>IF(EA_Tabelle!$AI994="Ja",EA_Tabelle!$AO994,IF(EA_Tabelle!$AF994&lt;&gt;0,EA_Tabelle!$AF994,EA_Tabelle!$X994))</f>
        <v>0</v>
      </c>
    </row>
    <row r="995" spans="1:47" ht="25" customHeight="1" x14ac:dyDescent="0.3">
      <c r="A995" s="89" t="str">
        <f t="shared" si="240"/>
        <v>0_975</v>
      </c>
      <c r="B995" s="78">
        <f t="shared" si="243"/>
        <v>0</v>
      </c>
      <c r="C995" s="78">
        <f>IF(EA_Tabelle!$B670="","",COUNTIF($B$20:B994,EA_Tabelle!$B670)+1)</f>
        <v>975</v>
      </c>
      <c r="D995" s="77">
        <f t="shared" si="241"/>
        <v>0</v>
      </c>
      <c r="E995" s="77" t="e">
        <f>INDEX(Lieferanten[L_ID],MATCH(EA_Tabelle!$M995,Lieferanten[Lieferantenbezeichnung],0))</f>
        <v>#N/A</v>
      </c>
      <c r="F995" s="79">
        <f t="shared" si="244"/>
        <v>0</v>
      </c>
      <c r="G995" s="79" t="str">
        <f>IF(EA_Tabelle!$L995="","",(INDEX(BT[Ressort],MATCH(EA_Tabelle!$L995,BT[Bedarfsträger],0))))</f>
        <v/>
      </c>
      <c r="H995" s="80" t="str">
        <f>IF(EA_Tabelle!$L995="","",(INDEX(BT[BT_ID],MATCH(EA_Tabelle!$L995,BT[Bedarfsträger],0))))</f>
        <v/>
      </c>
      <c r="I995" s="82">
        <f t="shared" si="245"/>
        <v>0</v>
      </c>
      <c r="J995" s="82">
        <f t="shared" si="246"/>
        <v>0</v>
      </c>
      <c r="K995" s="83">
        <f t="shared" si="247"/>
        <v>0</v>
      </c>
      <c r="L995" s="44"/>
      <c r="M995" s="46"/>
      <c r="N995" s="208"/>
      <c r="O995" s="44"/>
      <c r="P995" s="43"/>
      <c r="Q995" s="206"/>
      <c r="R995" s="44"/>
      <c r="S995" s="90"/>
      <c r="T995" s="46"/>
      <c r="U995" s="210"/>
      <c r="V995" s="43"/>
      <c r="W995" s="186">
        <f>IFERROR(U995*INDEX(Preisstufen[Netto],MATCH(EA_Tabelle!T995,Preisstufen[Preisstufe],0)),0)</f>
        <v>0</v>
      </c>
      <c r="X995" s="186">
        <f t="shared" si="242"/>
        <v>0</v>
      </c>
      <c r="Y995" s="47"/>
      <c r="Z995" s="211"/>
      <c r="AA995" s="212"/>
      <c r="AB995" s="193">
        <f t="shared" si="248"/>
        <v>0</v>
      </c>
      <c r="AC995" s="211">
        <f t="shared" si="249"/>
        <v>0</v>
      </c>
      <c r="AD995" s="88">
        <v>0.19</v>
      </c>
      <c r="AE995" s="195">
        <f t="shared" si="252"/>
        <v>0</v>
      </c>
      <c r="AF995" s="211">
        <f t="shared" si="253"/>
        <v>0</v>
      </c>
      <c r="AG995" s="50"/>
      <c r="AH995" s="43"/>
      <c r="AI995" s="46"/>
      <c r="AJ995" s="43"/>
      <c r="AK995" s="43"/>
      <c r="AL995" s="46"/>
      <c r="AM995" s="47"/>
      <c r="AN995" s="76">
        <f t="shared" si="250"/>
        <v>0</v>
      </c>
      <c r="AO995" s="76">
        <f t="shared" si="254"/>
        <v>0</v>
      </c>
      <c r="AP995" s="214"/>
      <c r="AQ995" s="76">
        <f t="shared" si="251"/>
        <v>0</v>
      </c>
      <c r="AR995" s="91">
        <f t="shared" si="255"/>
        <v>0</v>
      </c>
      <c r="AS995" s="184">
        <f>IF(EA_Tabelle!$AI995="Ja",EA_Tabelle!$AM995,IF(EA_Tabelle!$Y995&lt;&gt;"",EA_Tabelle!$Y995,EA_Tabelle!$U995))</f>
        <v>0</v>
      </c>
      <c r="AT995" s="76">
        <f>IF(EA_Tabelle!$AI995="Ja",EA_Tabelle!$AN995,IF(EA_Tabelle!$AC995&lt;&gt;0,EA_Tabelle!$AC995,EA_Tabelle!$W995))</f>
        <v>0</v>
      </c>
      <c r="AU995" s="91">
        <f>IF(EA_Tabelle!$AI995="Ja",EA_Tabelle!$AO995,IF(EA_Tabelle!$AF995&lt;&gt;0,EA_Tabelle!$AF995,EA_Tabelle!$X995))</f>
        <v>0</v>
      </c>
    </row>
    <row r="996" spans="1:47" ht="25" customHeight="1" x14ac:dyDescent="0.3">
      <c r="A996" s="89" t="str">
        <f t="shared" si="240"/>
        <v>0_976</v>
      </c>
      <c r="B996" s="78">
        <f t="shared" si="243"/>
        <v>0</v>
      </c>
      <c r="C996" s="78">
        <f>IF(EA_Tabelle!$B671="","",COUNTIF($B$20:B995,EA_Tabelle!$B671)+1)</f>
        <v>976</v>
      </c>
      <c r="D996" s="77">
        <f t="shared" si="241"/>
        <v>0</v>
      </c>
      <c r="E996" s="77" t="e">
        <f>INDEX(Lieferanten[L_ID],MATCH(EA_Tabelle!$M996,Lieferanten[Lieferantenbezeichnung],0))</f>
        <v>#N/A</v>
      </c>
      <c r="F996" s="79">
        <f t="shared" si="244"/>
        <v>0</v>
      </c>
      <c r="G996" s="79" t="str">
        <f>IF(EA_Tabelle!$L996="","",(INDEX(BT[Ressort],MATCH(EA_Tabelle!$L996,BT[Bedarfsträger],0))))</f>
        <v/>
      </c>
      <c r="H996" s="80" t="str">
        <f>IF(EA_Tabelle!$L996="","",(INDEX(BT[BT_ID],MATCH(EA_Tabelle!$L996,BT[Bedarfsträger],0))))</f>
        <v/>
      </c>
      <c r="I996" s="82">
        <f t="shared" si="245"/>
        <v>0</v>
      </c>
      <c r="J996" s="82">
        <f t="shared" si="246"/>
        <v>0</v>
      </c>
      <c r="K996" s="83">
        <f t="shared" si="247"/>
        <v>0</v>
      </c>
      <c r="L996" s="44"/>
      <c r="M996" s="46"/>
      <c r="N996" s="208"/>
      <c r="O996" s="44"/>
      <c r="P996" s="43"/>
      <c r="Q996" s="206"/>
      <c r="R996" s="44"/>
      <c r="S996" s="90"/>
      <c r="T996" s="46"/>
      <c r="U996" s="210"/>
      <c r="V996" s="43"/>
      <c r="W996" s="186">
        <f>IFERROR(U996*INDEX(Preisstufen[Netto],MATCH(EA_Tabelle!T996,Preisstufen[Preisstufe],0)),0)</f>
        <v>0</v>
      </c>
      <c r="X996" s="186">
        <f t="shared" si="242"/>
        <v>0</v>
      </c>
      <c r="Y996" s="47"/>
      <c r="Z996" s="211"/>
      <c r="AA996" s="212"/>
      <c r="AB996" s="193">
        <f t="shared" si="248"/>
        <v>0</v>
      </c>
      <c r="AC996" s="211">
        <f t="shared" si="249"/>
        <v>0</v>
      </c>
      <c r="AD996" s="88">
        <v>0.19</v>
      </c>
      <c r="AE996" s="195">
        <f t="shared" si="252"/>
        <v>0</v>
      </c>
      <c r="AF996" s="211">
        <f t="shared" si="253"/>
        <v>0</v>
      </c>
      <c r="AG996" s="50"/>
      <c r="AH996" s="43"/>
      <c r="AI996" s="46"/>
      <c r="AJ996" s="43"/>
      <c r="AK996" s="43"/>
      <c r="AL996" s="46"/>
      <c r="AM996" s="47"/>
      <c r="AN996" s="76">
        <f t="shared" si="250"/>
        <v>0</v>
      </c>
      <c r="AO996" s="76">
        <f t="shared" si="254"/>
        <v>0</v>
      </c>
      <c r="AP996" s="214"/>
      <c r="AQ996" s="76">
        <f t="shared" si="251"/>
        <v>0</v>
      </c>
      <c r="AR996" s="91">
        <f t="shared" si="255"/>
        <v>0</v>
      </c>
      <c r="AS996" s="184">
        <f>IF(EA_Tabelle!$AI996="Ja",EA_Tabelle!$AM996,IF(EA_Tabelle!$Y996&lt;&gt;"",EA_Tabelle!$Y996,EA_Tabelle!$U996))</f>
        <v>0</v>
      </c>
      <c r="AT996" s="76">
        <f>IF(EA_Tabelle!$AI996="Ja",EA_Tabelle!$AN996,IF(EA_Tabelle!$AC996&lt;&gt;0,EA_Tabelle!$AC996,EA_Tabelle!$W996))</f>
        <v>0</v>
      </c>
      <c r="AU996" s="91">
        <f>IF(EA_Tabelle!$AI996="Ja",EA_Tabelle!$AO996,IF(EA_Tabelle!$AF996&lt;&gt;0,EA_Tabelle!$AF996,EA_Tabelle!$X996))</f>
        <v>0</v>
      </c>
    </row>
    <row r="997" spans="1:47" ht="25" customHeight="1" x14ac:dyDescent="0.3">
      <c r="A997" s="89" t="str">
        <f t="shared" si="240"/>
        <v>0_977</v>
      </c>
      <c r="B997" s="78">
        <f t="shared" si="243"/>
        <v>0</v>
      </c>
      <c r="C997" s="78">
        <f>IF(EA_Tabelle!$B672="","",COUNTIF($B$20:B996,EA_Tabelle!$B672)+1)</f>
        <v>977</v>
      </c>
      <c r="D997" s="77">
        <f t="shared" si="241"/>
        <v>0</v>
      </c>
      <c r="E997" s="77" t="e">
        <f>INDEX(Lieferanten[L_ID],MATCH(EA_Tabelle!$M997,Lieferanten[Lieferantenbezeichnung],0))</f>
        <v>#N/A</v>
      </c>
      <c r="F997" s="79">
        <f t="shared" si="244"/>
        <v>0</v>
      </c>
      <c r="G997" s="79" t="str">
        <f>IF(EA_Tabelle!$L997="","",(INDEX(BT[Ressort],MATCH(EA_Tabelle!$L997,BT[Bedarfsträger],0))))</f>
        <v/>
      </c>
      <c r="H997" s="80" t="str">
        <f>IF(EA_Tabelle!$L997="","",(INDEX(BT[BT_ID],MATCH(EA_Tabelle!$L997,BT[Bedarfsträger],0))))</f>
        <v/>
      </c>
      <c r="I997" s="82">
        <f t="shared" si="245"/>
        <v>0</v>
      </c>
      <c r="J997" s="82">
        <f t="shared" si="246"/>
        <v>0</v>
      </c>
      <c r="K997" s="83">
        <f t="shared" si="247"/>
        <v>0</v>
      </c>
      <c r="L997" s="44"/>
      <c r="M997" s="46"/>
      <c r="N997" s="208"/>
      <c r="O997" s="44"/>
      <c r="P997" s="43"/>
      <c r="Q997" s="206"/>
      <c r="R997" s="44"/>
      <c r="S997" s="90"/>
      <c r="T997" s="46"/>
      <c r="U997" s="210"/>
      <c r="V997" s="43"/>
      <c r="W997" s="186">
        <f>IFERROR(U997*INDEX(Preisstufen[Netto],MATCH(EA_Tabelle!T997,Preisstufen[Preisstufe],0)),0)</f>
        <v>0</v>
      </c>
      <c r="X997" s="186">
        <f t="shared" si="242"/>
        <v>0</v>
      </c>
      <c r="Y997" s="47"/>
      <c r="Z997" s="211"/>
      <c r="AA997" s="212"/>
      <c r="AB997" s="193">
        <f t="shared" si="248"/>
        <v>0</v>
      </c>
      <c r="AC997" s="211">
        <f t="shared" si="249"/>
        <v>0</v>
      </c>
      <c r="AD997" s="88">
        <v>0.19</v>
      </c>
      <c r="AE997" s="195">
        <f t="shared" si="252"/>
        <v>0</v>
      </c>
      <c r="AF997" s="211">
        <f t="shared" si="253"/>
        <v>0</v>
      </c>
      <c r="AG997" s="50"/>
      <c r="AH997" s="43"/>
      <c r="AI997" s="46"/>
      <c r="AJ997" s="43"/>
      <c r="AK997" s="43"/>
      <c r="AL997" s="46"/>
      <c r="AM997" s="47"/>
      <c r="AN997" s="76">
        <f t="shared" si="250"/>
        <v>0</v>
      </c>
      <c r="AO997" s="76">
        <f t="shared" si="254"/>
        <v>0</v>
      </c>
      <c r="AP997" s="214"/>
      <c r="AQ997" s="76">
        <f t="shared" si="251"/>
        <v>0</v>
      </c>
      <c r="AR997" s="91">
        <f t="shared" si="255"/>
        <v>0</v>
      </c>
      <c r="AS997" s="184">
        <f>IF(EA_Tabelle!$AI997="Ja",EA_Tabelle!$AM997,IF(EA_Tabelle!$Y997&lt;&gt;"",EA_Tabelle!$Y997,EA_Tabelle!$U997))</f>
        <v>0</v>
      </c>
      <c r="AT997" s="76">
        <f>IF(EA_Tabelle!$AI997="Ja",EA_Tabelle!$AN997,IF(EA_Tabelle!$AC997&lt;&gt;0,EA_Tabelle!$AC997,EA_Tabelle!$W997))</f>
        <v>0</v>
      </c>
      <c r="AU997" s="91">
        <f>IF(EA_Tabelle!$AI997="Ja",EA_Tabelle!$AO997,IF(EA_Tabelle!$AF997&lt;&gt;0,EA_Tabelle!$AF997,EA_Tabelle!$X997))</f>
        <v>0</v>
      </c>
    </row>
    <row r="998" spans="1:47" ht="25" customHeight="1" x14ac:dyDescent="0.3">
      <c r="A998" s="89" t="str">
        <f t="shared" si="240"/>
        <v>0_978</v>
      </c>
      <c r="B998" s="78">
        <f t="shared" si="243"/>
        <v>0</v>
      </c>
      <c r="C998" s="78">
        <f>IF(EA_Tabelle!$B673="","",COUNTIF($B$20:B997,EA_Tabelle!$B673)+1)</f>
        <v>978</v>
      </c>
      <c r="D998" s="77">
        <f t="shared" si="241"/>
        <v>0</v>
      </c>
      <c r="E998" s="77" t="e">
        <f>INDEX(Lieferanten[L_ID],MATCH(EA_Tabelle!$M998,Lieferanten[Lieferantenbezeichnung],0))</f>
        <v>#N/A</v>
      </c>
      <c r="F998" s="79">
        <f t="shared" si="244"/>
        <v>0</v>
      </c>
      <c r="G998" s="79" t="str">
        <f>IF(EA_Tabelle!$L998="","",(INDEX(BT[Ressort],MATCH(EA_Tabelle!$L998,BT[Bedarfsträger],0))))</f>
        <v/>
      </c>
      <c r="H998" s="80" t="str">
        <f>IF(EA_Tabelle!$L998="","",(INDEX(BT[BT_ID],MATCH(EA_Tabelle!$L998,BT[Bedarfsträger],0))))</f>
        <v/>
      </c>
      <c r="I998" s="82">
        <f t="shared" si="245"/>
        <v>0</v>
      </c>
      <c r="J998" s="82">
        <f t="shared" si="246"/>
        <v>0</v>
      </c>
      <c r="K998" s="83">
        <f t="shared" si="247"/>
        <v>0</v>
      </c>
      <c r="L998" s="44"/>
      <c r="M998" s="46"/>
      <c r="N998" s="208"/>
      <c r="O998" s="44"/>
      <c r="P998" s="43"/>
      <c r="Q998" s="206"/>
      <c r="R998" s="44"/>
      <c r="S998" s="90"/>
      <c r="T998" s="46"/>
      <c r="U998" s="210"/>
      <c r="V998" s="43"/>
      <c r="W998" s="186">
        <f>IFERROR(U998*INDEX(Preisstufen[Netto],MATCH(EA_Tabelle!T998,Preisstufen[Preisstufe],0)),0)</f>
        <v>0</v>
      </c>
      <c r="X998" s="186">
        <f t="shared" si="242"/>
        <v>0</v>
      </c>
      <c r="Y998" s="47"/>
      <c r="Z998" s="211"/>
      <c r="AA998" s="212"/>
      <c r="AB998" s="193">
        <f t="shared" si="248"/>
        <v>0</v>
      </c>
      <c r="AC998" s="211">
        <f t="shared" si="249"/>
        <v>0</v>
      </c>
      <c r="AD998" s="88">
        <v>0.19</v>
      </c>
      <c r="AE998" s="195">
        <f t="shared" si="252"/>
        <v>0</v>
      </c>
      <c r="AF998" s="211">
        <f t="shared" si="253"/>
        <v>0</v>
      </c>
      <c r="AG998" s="50"/>
      <c r="AH998" s="43"/>
      <c r="AI998" s="46"/>
      <c r="AJ998" s="43"/>
      <c r="AK998" s="43"/>
      <c r="AL998" s="46"/>
      <c r="AM998" s="47"/>
      <c r="AN998" s="76">
        <f t="shared" si="250"/>
        <v>0</v>
      </c>
      <c r="AO998" s="76">
        <f t="shared" si="254"/>
        <v>0</v>
      </c>
      <c r="AP998" s="214"/>
      <c r="AQ998" s="76">
        <f t="shared" si="251"/>
        <v>0</v>
      </c>
      <c r="AR998" s="91">
        <f t="shared" si="255"/>
        <v>0</v>
      </c>
      <c r="AS998" s="184">
        <f>IF(EA_Tabelle!$AI998="Ja",EA_Tabelle!$AM998,IF(EA_Tabelle!$Y998&lt;&gt;"",EA_Tabelle!$Y998,EA_Tabelle!$U998))</f>
        <v>0</v>
      </c>
      <c r="AT998" s="76">
        <f>IF(EA_Tabelle!$AI998="Ja",EA_Tabelle!$AN998,IF(EA_Tabelle!$AC998&lt;&gt;0,EA_Tabelle!$AC998,EA_Tabelle!$W998))</f>
        <v>0</v>
      </c>
      <c r="AU998" s="91">
        <f>IF(EA_Tabelle!$AI998="Ja",EA_Tabelle!$AO998,IF(EA_Tabelle!$AF998&lt;&gt;0,EA_Tabelle!$AF998,EA_Tabelle!$X998))</f>
        <v>0</v>
      </c>
    </row>
    <row r="999" spans="1:47" ht="25" customHeight="1" x14ac:dyDescent="0.3">
      <c r="A999" s="89" t="str">
        <f t="shared" si="240"/>
        <v>0_979</v>
      </c>
      <c r="B999" s="78">
        <f t="shared" si="243"/>
        <v>0</v>
      </c>
      <c r="C999" s="78">
        <f>IF(EA_Tabelle!$B674="","",COUNTIF($B$20:B998,EA_Tabelle!$B674)+1)</f>
        <v>979</v>
      </c>
      <c r="D999" s="77">
        <f t="shared" si="241"/>
        <v>0</v>
      </c>
      <c r="E999" s="77" t="e">
        <f>INDEX(Lieferanten[L_ID],MATCH(EA_Tabelle!$M999,Lieferanten[Lieferantenbezeichnung],0))</f>
        <v>#N/A</v>
      </c>
      <c r="F999" s="79">
        <f t="shared" si="244"/>
        <v>0</v>
      </c>
      <c r="G999" s="79" t="str">
        <f>IF(EA_Tabelle!$L999="","",(INDEX(BT[Ressort],MATCH(EA_Tabelle!$L999,BT[Bedarfsträger],0))))</f>
        <v/>
      </c>
      <c r="H999" s="80" t="str">
        <f>IF(EA_Tabelle!$L999="","",(INDEX(BT[BT_ID],MATCH(EA_Tabelle!$L999,BT[Bedarfsträger],0))))</f>
        <v/>
      </c>
      <c r="I999" s="82">
        <f t="shared" si="245"/>
        <v>0</v>
      </c>
      <c r="J999" s="82">
        <f t="shared" si="246"/>
        <v>0</v>
      </c>
      <c r="K999" s="83">
        <f t="shared" si="247"/>
        <v>0</v>
      </c>
      <c r="L999" s="44"/>
      <c r="M999" s="46"/>
      <c r="N999" s="208"/>
      <c r="O999" s="44"/>
      <c r="P999" s="43"/>
      <c r="Q999" s="206"/>
      <c r="R999" s="44"/>
      <c r="S999" s="90"/>
      <c r="T999" s="46"/>
      <c r="U999" s="210"/>
      <c r="V999" s="43"/>
      <c r="W999" s="186">
        <f>IFERROR(U999*INDEX(Preisstufen[Netto],MATCH(EA_Tabelle!T999,Preisstufen[Preisstufe],0)),0)</f>
        <v>0</v>
      </c>
      <c r="X999" s="186">
        <f t="shared" si="242"/>
        <v>0</v>
      </c>
      <c r="Y999" s="47"/>
      <c r="Z999" s="211"/>
      <c r="AA999" s="212"/>
      <c r="AB999" s="193">
        <f t="shared" si="248"/>
        <v>0</v>
      </c>
      <c r="AC999" s="211">
        <f t="shared" si="249"/>
        <v>0</v>
      </c>
      <c r="AD999" s="88">
        <v>0.19</v>
      </c>
      <c r="AE999" s="195">
        <f t="shared" si="252"/>
        <v>0</v>
      </c>
      <c r="AF999" s="211">
        <f t="shared" si="253"/>
        <v>0</v>
      </c>
      <c r="AG999" s="50"/>
      <c r="AH999" s="43"/>
      <c r="AI999" s="46"/>
      <c r="AJ999" s="43"/>
      <c r="AK999" s="43"/>
      <c r="AL999" s="46"/>
      <c r="AM999" s="47"/>
      <c r="AN999" s="76">
        <f t="shared" si="250"/>
        <v>0</v>
      </c>
      <c r="AO999" s="76">
        <f t="shared" si="254"/>
        <v>0</v>
      </c>
      <c r="AP999" s="214"/>
      <c r="AQ999" s="76">
        <f t="shared" si="251"/>
        <v>0</v>
      </c>
      <c r="AR999" s="91">
        <f t="shared" si="255"/>
        <v>0</v>
      </c>
      <c r="AS999" s="184">
        <f>IF(EA_Tabelle!$AI999="Ja",EA_Tabelle!$AM999,IF(EA_Tabelle!$Y999&lt;&gt;"",EA_Tabelle!$Y999,EA_Tabelle!$U999))</f>
        <v>0</v>
      </c>
      <c r="AT999" s="76">
        <f>IF(EA_Tabelle!$AI999="Ja",EA_Tabelle!$AN999,IF(EA_Tabelle!$AC999&lt;&gt;0,EA_Tabelle!$AC999,EA_Tabelle!$W999))</f>
        <v>0</v>
      </c>
      <c r="AU999" s="91">
        <f>IF(EA_Tabelle!$AI999="Ja",EA_Tabelle!$AO999,IF(EA_Tabelle!$AF999&lt;&gt;0,EA_Tabelle!$AF999,EA_Tabelle!$X999))</f>
        <v>0</v>
      </c>
    </row>
    <row r="1000" spans="1:47" ht="25" customHeight="1" x14ac:dyDescent="0.3">
      <c r="A1000" s="89" t="str">
        <f t="shared" si="240"/>
        <v>0_980</v>
      </c>
      <c r="B1000" s="78">
        <f t="shared" si="243"/>
        <v>0</v>
      </c>
      <c r="C1000" s="78">
        <f>IF(EA_Tabelle!$B675="","",COUNTIF($B$20:B999,EA_Tabelle!$B675)+1)</f>
        <v>980</v>
      </c>
      <c r="D1000" s="77">
        <f t="shared" si="241"/>
        <v>0</v>
      </c>
      <c r="E1000" s="77" t="e">
        <f>INDEX(Lieferanten[L_ID],MATCH(EA_Tabelle!$M1000,Lieferanten[Lieferantenbezeichnung],0))</f>
        <v>#N/A</v>
      </c>
      <c r="F1000" s="79">
        <f t="shared" si="244"/>
        <v>0</v>
      </c>
      <c r="G1000" s="79" t="str">
        <f>IF(EA_Tabelle!$L1000="","",(INDEX(BT[Ressort],MATCH(EA_Tabelle!$L1000,BT[Bedarfsträger],0))))</f>
        <v/>
      </c>
      <c r="H1000" s="80" t="str">
        <f>IF(EA_Tabelle!$L1000="","",(INDEX(BT[BT_ID],MATCH(EA_Tabelle!$L1000,BT[Bedarfsträger],0))))</f>
        <v/>
      </c>
      <c r="I1000" s="82">
        <f t="shared" si="245"/>
        <v>0</v>
      </c>
      <c r="J1000" s="82">
        <f t="shared" si="246"/>
        <v>0</v>
      </c>
      <c r="K1000" s="83">
        <f t="shared" si="247"/>
        <v>0</v>
      </c>
      <c r="L1000" s="44"/>
      <c r="M1000" s="46"/>
      <c r="N1000" s="208"/>
      <c r="O1000" s="44"/>
      <c r="P1000" s="43"/>
      <c r="Q1000" s="206"/>
      <c r="R1000" s="44"/>
      <c r="S1000" s="90"/>
      <c r="T1000" s="46"/>
      <c r="U1000" s="210"/>
      <c r="V1000" s="43"/>
      <c r="W1000" s="186">
        <f>IFERROR(U1000*INDEX(Preisstufen[Netto],MATCH(EA_Tabelle!T1000,Preisstufen[Preisstufe],0)),0)</f>
        <v>0</v>
      </c>
      <c r="X1000" s="186">
        <f t="shared" si="242"/>
        <v>0</v>
      </c>
      <c r="Y1000" s="47"/>
      <c r="Z1000" s="211"/>
      <c r="AA1000" s="212"/>
      <c r="AB1000" s="193">
        <f t="shared" si="248"/>
        <v>0</v>
      </c>
      <c r="AC1000" s="211">
        <f t="shared" si="249"/>
        <v>0</v>
      </c>
      <c r="AD1000" s="88">
        <v>0.19</v>
      </c>
      <c r="AE1000" s="195">
        <f t="shared" si="252"/>
        <v>0</v>
      </c>
      <c r="AF1000" s="211">
        <f t="shared" si="253"/>
        <v>0</v>
      </c>
      <c r="AG1000" s="50"/>
      <c r="AH1000" s="43"/>
      <c r="AI1000" s="46"/>
      <c r="AJ1000" s="43"/>
      <c r="AK1000" s="43"/>
      <c r="AL1000" s="46"/>
      <c r="AM1000" s="47"/>
      <c r="AN1000" s="76">
        <f t="shared" si="250"/>
        <v>0</v>
      </c>
      <c r="AO1000" s="76">
        <f t="shared" si="254"/>
        <v>0</v>
      </c>
      <c r="AP1000" s="214"/>
      <c r="AQ1000" s="76">
        <f t="shared" si="251"/>
        <v>0</v>
      </c>
      <c r="AR1000" s="91">
        <f t="shared" si="255"/>
        <v>0</v>
      </c>
      <c r="AS1000" s="184">
        <f>IF(EA_Tabelle!$AI1000="Ja",EA_Tabelle!$AM1000,IF(EA_Tabelle!$Y1000&lt;&gt;"",EA_Tabelle!$Y1000,EA_Tabelle!$U1000))</f>
        <v>0</v>
      </c>
      <c r="AT1000" s="76">
        <f>IF(EA_Tabelle!$AI1000="Ja",EA_Tabelle!$AN1000,IF(EA_Tabelle!$AC1000&lt;&gt;0,EA_Tabelle!$AC1000,EA_Tabelle!$W1000))</f>
        <v>0</v>
      </c>
      <c r="AU1000" s="91">
        <f>IF(EA_Tabelle!$AI1000="Ja",EA_Tabelle!$AO1000,IF(EA_Tabelle!$AF1000&lt;&gt;0,EA_Tabelle!$AF1000,EA_Tabelle!$X1000))</f>
        <v>0</v>
      </c>
    </row>
    <row r="1001" spans="1:47" ht="25" customHeight="1" x14ac:dyDescent="0.3">
      <c r="A1001" s="89" t="str">
        <f t="shared" si="240"/>
        <v>0_981</v>
      </c>
      <c r="B1001" s="78">
        <f t="shared" si="243"/>
        <v>0</v>
      </c>
      <c r="C1001" s="78">
        <f>IF(EA_Tabelle!$B676="","",COUNTIF($B$20:B1000,EA_Tabelle!$B676)+1)</f>
        <v>981</v>
      </c>
      <c r="D1001" s="77">
        <f t="shared" si="241"/>
        <v>0</v>
      </c>
      <c r="E1001" s="77" t="e">
        <f>INDEX(Lieferanten[L_ID],MATCH(EA_Tabelle!$M1001,Lieferanten[Lieferantenbezeichnung],0))</f>
        <v>#N/A</v>
      </c>
      <c r="F1001" s="79">
        <f t="shared" si="244"/>
        <v>0</v>
      </c>
      <c r="G1001" s="79" t="str">
        <f>IF(EA_Tabelle!$L1001="","",(INDEX(BT[Ressort],MATCH(EA_Tabelle!$L1001,BT[Bedarfsträger],0))))</f>
        <v/>
      </c>
      <c r="H1001" s="80" t="str">
        <f>IF(EA_Tabelle!$L1001="","",(INDEX(BT[BT_ID],MATCH(EA_Tabelle!$L1001,BT[Bedarfsträger],0))))</f>
        <v/>
      </c>
      <c r="I1001" s="82">
        <f t="shared" si="245"/>
        <v>0</v>
      </c>
      <c r="J1001" s="82">
        <f t="shared" si="246"/>
        <v>0</v>
      </c>
      <c r="K1001" s="83">
        <f t="shared" si="247"/>
        <v>0</v>
      </c>
      <c r="L1001" s="44"/>
      <c r="M1001" s="46"/>
      <c r="N1001" s="208"/>
      <c r="O1001" s="44"/>
      <c r="P1001" s="43"/>
      <c r="Q1001" s="206"/>
      <c r="R1001" s="44"/>
      <c r="S1001" s="90"/>
      <c r="T1001" s="46"/>
      <c r="U1001" s="210"/>
      <c r="V1001" s="43"/>
      <c r="W1001" s="186">
        <f>IFERROR(U1001*INDEX(Preisstufen[Netto],MATCH(EA_Tabelle!T1001,Preisstufen[Preisstufe],0)),0)</f>
        <v>0</v>
      </c>
      <c r="X1001" s="186">
        <f t="shared" si="242"/>
        <v>0</v>
      </c>
      <c r="Y1001" s="47"/>
      <c r="Z1001" s="211"/>
      <c r="AA1001" s="212"/>
      <c r="AB1001" s="193">
        <f t="shared" si="248"/>
        <v>0</v>
      </c>
      <c r="AC1001" s="211">
        <f t="shared" si="249"/>
        <v>0</v>
      </c>
      <c r="AD1001" s="88">
        <v>0.19</v>
      </c>
      <c r="AE1001" s="195">
        <f t="shared" si="252"/>
        <v>0</v>
      </c>
      <c r="AF1001" s="211">
        <f t="shared" si="253"/>
        <v>0</v>
      </c>
      <c r="AG1001" s="50"/>
      <c r="AH1001" s="43"/>
      <c r="AI1001" s="46"/>
      <c r="AJ1001" s="43"/>
      <c r="AK1001" s="43"/>
      <c r="AL1001" s="46"/>
      <c r="AM1001" s="47"/>
      <c r="AN1001" s="76">
        <f t="shared" si="250"/>
        <v>0</v>
      </c>
      <c r="AO1001" s="76">
        <f t="shared" si="254"/>
        <v>0</v>
      </c>
      <c r="AP1001" s="214"/>
      <c r="AQ1001" s="76">
        <f t="shared" si="251"/>
        <v>0</v>
      </c>
      <c r="AR1001" s="91">
        <f t="shared" si="255"/>
        <v>0</v>
      </c>
      <c r="AS1001" s="184">
        <f>IF(EA_Tabelle!$AI1001="Ja",EA_Tabelle!$AM1001,IF(EA_Tabelle!$Y1001&lt;&gt;"",EA_Tabelle!$Y1001,EA_Tabelle!$U1001))</f>
        <v>0</v>
      </c>
      <c r="AT1001" s="76">
        <f>IF(EA_Tabelle!$AI1001="Ja",EA_Tabelle!$AN1001,IF(EA_Tabelle!$AC1001&lt;&gt;0,EA_Tabelle!$AC1001,EA_Tabelle!$W1001))</f>
        <v>0</v>
      </c>
      <c r="AU1001" s="91">
        <f>IF(EA_Tabelle!$AI1001="Ja",EA_Tabelle!$AO1001,IF(EA_Tabelle!$AF1001&lt;&gt;0,EA_Tabelle!$AF1001,EA_Tabelle!$X1001))</f>
        <v>0</v>
      </c>
    </row>
    <row r="1002" spans="1:47" ht="25" customHeight="1" x14ac:dyDescent="0.3">
      <c r="A1002" s="89" t="str">
        <f t="shared" si="240"/>
        <v>0_982</v>
      </c>
      <c r="B1002" s="78">
        <f t="shared" si="243"/>
        <v>0</v>
      </c>
      <c r="C1002" s="78">
        <f>IF(EA_Tabelle!$B677="","",COUNTIF($B$20:B1001,EA_Tabelle!$B677)+1)</f>
        <v>982</v>
      </c>
      <c r="D1002" s="77">
        <f t="shared" si="241"/>
        <v>0</v>
      </c>
      <c r="E1002" s="77" t="e">
        <f>INDEX(Lieferanten[L_ID],MATCH(EA_Tabelle!$M1002,Lieferanten[Lieferantenbezeichnung],0))</f>
        <v>#N/A</v>
      </c>
      <c r="F1002" s="79">
        <f t="shared" si="244"/>
        <v>0</v>
      </c>
      <c r="G1002" s="79" t="str">
        <f>IF(EA_Tabelle!$L1002="","",(INDEX(BT[Ressort],MATCH(EA_Tabelle!$L1002,BT[Bedarfsträger],0))))</f>
        <v/>
      </c>
      <c r="H1002" s="80" t="str">
        <f>IF(EA_Tabelle!$L1002="","",(INDEX(BT[BT_ID],MATCH(EA_Tabelle!$L1002,BT[Bedarfsträger],0))))</f>
        <v/>
      </c>
      <c r="I1002" s="82">
        <f t="shared" si="245"/>
        <v>0</v>
      </c>
      <c r="J1002" s="82">
        <f t="shared" si="246"/>
        <v>0</v>
      </c>
      <c r="K1002" s="83">
        <f t="shared" si="247"/>
        <v>0</v>
      </c>
      <c r="L1002" s="44"/>
      <c r="M1002" s="46"/>
      <c r="N1002" s="208"/>
      <c r="O1002" s="44"/>
      <c r="P1002" s="43"/>
      <c r="Q1002" s="206"/>
      <c r="R1002" s="44"/>
      <c r="S1002" s="90"/>
      <c r="T1002" s="46"/>
      <c r="U1002" s="210"/>
      <c r="V1002" s="43"/>
      <c r="W1002" s="186">
        <f>IFERROR(U1002*INDEX(Preisstufen[Netto],MATCH(EA_Tabelle!T1002,Preisstufen[Preisstufe],0)),0)</f>
        <v>0</v>
      </c>
      <c r="X1002" s="186">
        <f t="shared" si="242"/>
        <v>0</v>
      </c>
      <c r="Y1002" s="47"/>
      <c r="Z1002" s="211"/>
      <c r="AA1002" s="212"/>
      <c r="AB1002" s="193">
        <f t="shared" si="248"/>
        <v>0</v>
      </c>
      <c r="AC1002" s="211">
        <f t="shared" si="249"/>
        <v>0</v>
      </c>
      <c r="AD1002" s="88">
        <v>0.19</v>
      </c>
      <c r="AE1002" s="195">
        <f t="shared" si="252"/>
        <v>0</v>
      </c>
      <c r="AF1002" s="211">
        <f t="shared" si="253"/>
        <v>0</v>
      </c>
      <c r="AG1002" s="50"/>
      <c r="AH1002" s="43"/>
      <c r="AI1002" s="46"/>
      <c r="AJ1002" s="43"/>
      <c r="AK1002" s="43"/>
      <c r="AL1002" s="46"/>
      <c r="AM1002" s="47"/>
      <c r="AN1002" s="76">
        <f t="shared" si="250"/>
        <v>0</v>
      </c>
      <c r="AO1002" s="76">
        <f t="shared" si="254"/>
        <v>0</v>
      </c>
      <c r="AP1002" s="214"/>
      <c r="AQ1002" s="76">
        <f t="shared" si="251"/>
        <v>0</v>
      </c>
      <c r="AR1002" s="91">
        <f t="shared" si="255"/>
        <v>0</v>
      </c>
      <c r="AS1002" s="184">
        <f>IF(EA_Tabelle!$AI1002="Ja",EA_Tabelle!$AM1002,IF(EA_Tabelle!$Y1002&lt;&gt;"",EA_Tabelle!$Y1002,EA_Tabelle!$U1002))</f>
        <v>0</v>
      </c>
      <c r="AT1002" s="76">
        <f>IF(EA_Tabelle!$AI1002="Ja",EA_Tabelle!$AN1002,IF(EA_Tabelle!$AC1002&lt;&gt;0,EA_Tabelle!$AC1002,EA_Tabelle!$W1002))</f>
        <v>0</v>
      </c>
      <c r="AU1002" s="91">
        <f>IF(EA_Tabelle!$AI1002="Ja",EA_Tabelle!$AO1002,IF(EA_Tabelle!$AF1002&lt;&gt;0,EA_Tabelle!$AF1002,EA_Tabelle!$X1002))</f>
        <v>0</v>
      </c>
    </row>
    <row r="1003" spans="1:47" ht="25" customHeight="1" x14ac:dyDescent="0.3">
      <c r="A1003" s="89" t="str">
        <f t="shared" ref="A1003:A1019" si="256">IF(B1003="","",B1003&amp;"_"&amp;C1003)</f>
        <v>0_983</v>
      </c>
      <c r="B1003" s="78">
        <f t="shared" si="243"/>
        <v>0</v>
      </c>
      <c r="C1003" s="78">
        <f>IF(EA_Tabelle!$B678="","",COUNTIF($B$20:B1002,EA_Tabelle!$B678)+1)</f>
        <v>983</v>
      </c>
      <c r="D1003" s="77">
        <f t="shared" ref="D1003:D1020" si="257">$S$6</f>
        <v>0</v>
      </c>
      <c r="E1003" s="77" t="e">
        <f>INDEX(Lieferanten[L_ID],MATCH(EA_Tabelle!$M1003,Lieferanten[Lieferantenbezeichnung],0))</f>
        <v>#N/A</v>
      </c>
      <c r="F1003" s="79">
        <f t="shared" si="244"/>
        <v>0</v>
      </c>
      <c r="G1003" s="79" t="str">
        <f>IF(EA_Tabelle!$L1003="","",(INDEX(BT[Ressort],MATCH(EA_Tabelle!$L1003,BT[Bedarfsträger],0))))</f>
        <v/>
      </c>
      <c r="H1003" s="80" t="str">
        <f>IF(EA_Tabelle!$L1003="","",(INDEX(BT[BT_ID],MATCH(EA_Tabelle!$L1003,BT[Bedarfsträger],0))))</f>
        <v/>
      </c>
      <c r="I1003" s="82">
        <f t="shared" si="245"/>
        <v>0</v>
      </c>
      <c r="J1003" s="82">
        <f t="shared" si="246"/>
        <v>0</v>
      </c>
      <c r="K1003" s="83">
        <f t="shared" si="247"/>
        <v>0</v>
      </c>
      <c r="L1003" s="44"/>
      <c r="M1003" s="46"/>
      <c r="N1003" s="208"/>
      <c r="O1003" s="44"/>
      <c r="P1003" s="43"/>
      <c r="Q1003" s="206"/>
      <c r="R1003" s="44"/>
      <c r="S1003" s="90"/>
      <c r="T1003" s="46"/>
      <c r="U1003" s="210"/>
      <c r="V1003" s="43"/>
      <c r="W1003" s="186">
        <f>IFERROR(U1003*INDEX(Preisstufen[Netto],MATCH(EA_Tabelle!T1003,Preisstufen[Preisstufe],0)),0)</f>
        <v>0</v>
      </c>
      <c r="X1003" s="186">
        <f t="shared" si="242"/>
        <v>0</v>
      </c>
      <c r="Y1003" s="47"/>
      <c r="Z1003" s="211"/>
      <c r="AA1003" s="212"/>
      <c r="AB1003" s="193">
        <f t="shared" si="248"/>
        <v>0</v>
      </c>
      <c r="AC1003" s="211">
        <f t="shared" si="249"/>
        <v>0</v>
      </c>
      <c r="AD1003" s="88">
        <v>0.19</v>
      </c>
      <c r="AE1003" s="195">
        <f t="shared" si="252"/>
        <v>0</v>
      </c>
      <c r="AF1003" s="211">
        <f t="shared" si="253"/>
        <v>0</v>
      </c>
      <c r="AG1003" s="50"/>
      <c r="AH1003" s="43"/>
      <c r="AI1003" s="46"/>
      <c r="AJ1003" s="43"/>
      <c r="AK1003" s="43"/>
      <c r="AL1003" s="46"/>
      <c r="AM1003" s="47"/>
      <c r="AN1003" s="76">
        <f t="shared" si="250"/>
        <v>0</v>
      </c>
      <c r="AO1003" s="76">
        <f t="shared" si="254"/>
        <v>0</v>
      </c>
      <c r="AP1003" s="214"/>
      <c r="AQ1003" s="76">
        <f t="shared" si="251"/>
        <v>0</v>
      </c>
      <c r="AR1003" s="91">
        <f t="shared" si="255"/>
        <v>0</v>
      </c>
      <c r="AS1003" s="184">
        <f>IF(EA_Tabelle!$AI1003="Ja",EA_Tabelle!$AM1003,IF(EA_Tabelle!$Y1003&lt;&gt;"",EA_Tabelle!$Y1003,EA_Tabelle!$U1003))</f>
        <v>0</v>
      </c>
      <c r="AT1003" s="76">
        <f>IF(EA_Tabelle!$AI1003="Ja",EA_Tabelle!$AN1003,IF(EA_Tabelle!$AC1003&lt;&gt;0,EA_Tabelle!$AC1003,EA_Tabelle!$W1003))</f>
        <v>0</v>
      </c>
      <c r="AU1003" s="91">
        <f>IF(EA_Tabelle!$AI1003="Ja",EA_Tabelle!$AO1003,IF(EA_Tabelle!$AF1003&lt;&gt;0,EA_Tabelle!$AF1003,EA_Tabelle!$X1003))</f>
        <v>0</v>
      </c>
    </row>
    <row r="1004" spans="1:47" ht="25" customHeight="1" x14ac:dyDescent="0.3">
      <c r="A1004" s="89" t="str">
        <f t="shared" si="256"/>
        <v>0_984</v>
      </c>
      <c r="B1004" s="78">
        <f t="shared" si="243"/>
        <v>0</v>
      </c>
      <c r="C1004" s="78">
        <f>IF(EA_Tabelle!$B679="","",COUNTIF($B$20:B1003,EA_Tabelle!$B679)+1)</f>
        <v>984</v>
      </c>
      <c r="D1004" s="77">
        <f t="shared" si="257"/>
        <v>0</v>
      </c>
      <c r="E1004" s="77" t="e">
        <f>INDEX(Lieferanten[L_ID],MATCH(EA_Tabelle!$M1004,Lieferanten[Lieferantenbezeichnung],0))</f>
        <v>#N/A</v>
      </c>
      <c r="F1004" s="79">
        <f t="shared" si="244"/>
        <v>0</v>
      </c>
      <c r="G1004" s="79" t="str">
        <f>IF(EA_Tabelle!$L1004="","",(INDEX(BT[Ressort],MATCH(EA_Tabelle!$L1004,BT[Bedarfsträger],0))))</f>
        <v/>
      </c>
      <c r="H1004" s="80" t="str">
        <f>IF(EA_Tabelle!$L1004="","",(INDEX(BT[BT_ID],MATCH(EA_Tabelle!$L1004,BT[Bedarfsträger],0))))</f>
        <v/>
      </c>
      <c r="I1004" s="82">
        <f t="shared" si="245"/>
        <v>0</v>
      </c>
      <c r="J1004" s="82">
        <f t="shared" si="246"/>
        <v>0</v>
      </c>
      <c r="K1004" s="83">
        <f t="shared" si="247"/>
        <v>0</v>
      </c>
      <c r="L1004" s="44"/>
      <c r="M1004" s="46"/>
      <c r="N1004" s="208"/>
      <c r="O1004" s="44"/>
      <c r="P1004" s="43"/>
      <c r="Q1004" s="206"/>
      <c r="R1004" s="44"/>
      <c r="S1004" s="90"/>
      <c r="T1004" s="46"/>
      <c r="U1004" s="210"/>
      <c r="V1004" s="43"/>
      <c r="W1004" s="186">
        <f>IFERROR(U1004*INDEX(Preisstufen[Netto],MATCH(EA_Tabelle!T1004,Preisstufen[Preisstufe],0)),0)</f>
        <v>0</v>
      </c>
      <c r="X1004" s="186">
        <f t="shared" si="242"/>
        <v>0</v>
      </c>
      <c r="Y1004" s="47"/>
      <c r="Z1004" s="211"/>
      <c r="AA1004" s="212"/>
      <c r="AB1004" s="193">
        <f t="shared" si="248"/>
        <v>0</v>
      </c>
      <c r="AC1004" s="211">
        <f t="shared" si="249"/>
        <v>0</v>
      </c>
      <c r="AD1004" s="88">
        <v>0.19</v>
      </c>
      <c r="AE1004" s="195">
        <f t="shared" si="252"/>
        <v>0</v>
      </c>
      <c r="AF1004" s="211">
        <f t="shared" si="253"/>
        <v>0</v>
      </c>
      <c r="AG1004" s="50"/>
      <c r="AH1004" s="43"/>
      <c r="AI1004" s="46"/>
      <c r="AJ1004" s="43"/>
      <c r="AK1004" s="43"/>
      <c r="AL1004" s="46"/>
      <c r="AM1004" s="47"/>
      <c r="AN1004" s="76">
        <f t="shared" si="250"/>
        <v>0</v>
      </c>
      <c r="AO1004" s="76">
        <f t="shared" si="254"/>
        <v>0</v>
      </c>
      <c r="AP1004" s="214"/>
      <c r="AQ1004" s="76">
        <f t="shared" si="251"/>
        <v>0</v>
      </c>
      <c r="AR1004" s="91">
        <f t="shared" si="255"/>
        <v>0</v>
      </c>
      <c r="AS1004" s="184">
        <f>IF(EA_Tabelle!$AI1004="Ja",EA_Tabelle!$AM1004,IF(EA_Tabelle!$Y1004&lt;&gt;"",EA_Tabelle!$Y1004,EA_Tabelle!$U1004))</f>
        <v>0</v>
      </c>
      <c r="AT1004" s="76">
        <f>IF(EA_Tabelle!$AI1004="Ja",EA_Tabelle!$AN1004,IF(EA_Tabelle!$AC1004&lt;&gt;0,EA_Tabelle!$AC1004,EA_Tabelle!$W1004))</f>
        <v>0</v>
      </c>
      <c r="AU1004" s="91">
        <f>IF(EA_Tabelle!$AI1004="Ja",EA_Tabelle!$AO1004,IF(EA_Tabelle!$AF1004&lt;&gt;0,EA_Tabelle!$AF1004,EA_Tabelle!$X1004))</f>
        <v>0</v>
      </c>
    </row>
    <row r="1005" spans="1:47" ht="25" customHeight="1" x14ac:dyDescent="0.3">
      <c r="A1005" s="89" t="str">
        <f t="shared" si="256"/>
        <v>0_985</v>
      </c>
      <c r="B1005" s="78">
        <f t="shared" si="243"/>
        <v>0</v>
      </c>
      <c r="C1005" s="78">
        <f>IF(EA_Tabelle!$B680="","",COUNTIF($B$20:B1004,EA_Tabelle!$B680)+1)</f>
        <v>985</v>
      </c>
      <c r="D1005" s="77">
        <f t="shared" si="257"/>
        <v>0</v>
      </c>
      <c r="E1005" s="77" t="e">
        <f>INDEX(Lieferanten[L_ID],MATCH(EA_Tabelle!$M1005,Lieferanten[Lieferantenbezeichnung],0))</f>
        <v>#N/A</v>
      </c>
      <c r="F1005" s="79">
        <f t="shared" si="244"/>
        <v>0</v>
      </c>
      <c r="G1005" s="79" t="str">
        <f>IF(EA_Tabelle!$L1005="","",(INDEX(BT[Ressort],MATCH(EA_Tabelle!$L1005,BT[Bedarfsträger],0))))</f>
        <v/>
      </c>
      <c r="H1005" s="80" t="str">
        <f>IF(EA_Tabelle!$L1005="","",(INDEX(BT[BT_ID],MATCH(EA_Tabelle!$L1005,BT[Bedarfsträger],0))))</f>
        <v/>
      </c>
      <c r="I1005" s="82">
        <f t="shared" si="245"/>
        <v>0</v>
      </c>
      <c r="J1005" s="82">
        <f t="shared" si="246"/>
        <v>0</v>
      </c>
      <c r="K1005" s="83">
        <f t="shared" si="247"/>
        <v>0</v>
      </c>
      <c r="L1005" s="44"/>
      <c r="M1005" s="46"/>
      <c r="N1005" s="208"/>
      <c r="O1005" s="44"/>
      <c r="P1005" s="43"/>
      <c r="Q1005" s="206"/>
      <c r="R1005" s="44"/>
      <c r="S1005" s="90"/>
      <c r="T1005" s="46"/>
      <c r="U1005" s="210"/>
      <c r="V1005" s="43"/>
      <c r="W1005" s="186">
        <f>IFERROR(U1005*INDEX(Preisstufen[Netto],MATCH(EA_Tabelle!T1005,Preisstufen[Preisstufe],0)),0)</f>
        <v>0</v>
      </c>
      <c r="X1005" s="186">
        <f t="shared" si="242"/>
        <v>0</v>
      </c>
      <c r="Y1005" s="47"/>
      <c r="Z1005" s="211"/>
      <c r="AA1005" s="212"/>
      <c r="AB1005" s="193">
        <f t="shared" si="248"/>
        <v>0</v>
      </c>
      <c r="AC1005" s="211">
        <f t="shared" si="249"/>
        <v>0</v>
      </c>
      <c r="AD1005" s="88">
        <v>0.19</v>
      </c>
      <c r="AE1005" s="195">
        <f t="shared" si="252"/>
        <v>0</v>
      </c>
      <c r="AF1005" s="211">
        <f t="shared" si="253"/>
        <v>0</v>
      </c>
      <c r="AG1005" s="50"/>
      <c r="AH1005" s="43"/>
      <c r="AI1005" s="46"/>
      <c r="AJ1005" s="43"/>
      <c r="AK1005" s="43"/>
      <c r="AL1005" s="46"/>
      <c r="AM1005" s="47"/>
      <c r="AN1005" s="76">
        <f t="shared" si="250"/>
        <v>0</v>
      </c>
      <c r="AO1005" s="76">
        <f t="shared" si="254"/>
        <v>0</v>
      </c>
      <c r="AP1005" s="214"/>
      <c r="AQ1005" s="76">
        <f t="shared" si="251"/>
        <v>0</v>
      </c>
      <c r="AR1005" s="91">
        <f t="shared" si="255"/>
        <v>0</v>
      </c>
      <c r="AS1005" s="184">
        <f>IF(EA_Tabelle!$AI1005="Ja",EA_Tabelle!$AM1005,IF(EA_Tabelle!$Y1005&lt;&gt;"",EA_Tabelle!$Y1005,EA_Tabelle!$U1005))</f>
        <v>0</v>
      </c>
      <c r="AT1005" s="76">
        <f>IF(EA_Tabelle!$AI1005="Ja",EA_Tabelle!$AN1005,IF(EA_Tabelle!$AC1005&lt;&gt;0,EA_Tabelle!$AC1005,EA_Tabelle!$W1005))</f>
        <v>0</v>
      </c>
      <c r="AU1005" s="91">
        <f>IF(EA_Tabelle!$AI1005="Ja",EA_Tabelle!$AO1005,IF(EA_Tabelle!$AF1005&lt;&gt;0,EA_Tabelle!$AF1005,EA_Tabelle!$X1005))</f>
        <v>0</v>
      </c>
    </row>
    <row r="1006" spans="1:47" ht="25" customHeight="1" x14ac:dyDescent="0.3">
      <c r="A1006" s="89" t="str">
        <f t="shared" si="256"/>
        <v>0_986</v>
      </c>
      <c r="B1006" s="78">
        <f t="shared" si="243"/>
        <v>0</v>
      </c>
      <c r="C1006" s="78">
        <f>IF(EA_Tabelle!$B681="","",COUNTIF($B$20:B1005,EA_Tabelle!$B681)+1)</f>
        <v>986</v>
      </c>
      <c r="D1006" s="77">
        <f t="shared" si="257"/>
        <v>0</v>
      </c>
      <c r="E1006" s="77" t="e">
        <f>INDEX(Lieferanten[L_ID],MATCH(EA_Tabelle!$M1006,Lieferanten[Lieferantenbezeichnung],0))</f>
        <v>#N/A</v>
      </c>
      <c r="F1006" s="79">
        <f t="shared" si="244"/>
        <v>0</v>
      </c>
      <c r="G1006" s="79" t="str">
        <f>IF(EA_Tabelle!$L1006="","",(INDEX(BT[Ressort],MATCH(EA_Tabelle!$L1006,BT[Bedarfsträger],0))))</f>
        <v/>
      </c>
      <c r="H1006" s="80" t="str">
        <f>IF(EA_Tabelle!$L1006="","",(INDEX(BT[BT_ID],MATCH(EA_Tabelle!$L1006,BT[Bedarfsträger],0))))</f>
        <v/>
      </c>
      <c r="I1006" s="82">
        <f t="shared" si="245"/>
        <v>0</v>
      </c>
      <c r="J1006" s="82">
        <f t="shared" si="246"/>
        <v>0</v>
      </c>
      <c r="K1006" s="83">
        <f t="shared" si="247"/>
        <v>0</v>
      </c>
      <c r="L1006" s="44"/>
      <c r="M1006" s="46"/>
      <c r="N1006" s="208"/>
      <c r="O1006" s="44"/>
      <c r="P1006" s="43"/>
      <c r="Q1006" s="206"/>
      <c r="R1006" s="44"/>
      <c r="S1006" s="90"/>
      <c r="T1006" s="46"/>
      <c r="U1006" s="210"/>
      <c r="V1006" s="43"/>
      <c r="W1006" s="186">
        <f>IFERROR(U1006*INDEX(Preisstufen[Netto],MATCH(EA_Tabelle!T1006,Preisstufen[Preisstufe],0)),0)</f>
        <v>0</v>
      </c>
      <c r="X1006" s="186">
        <f t="shared" si="242"/>
        <v>0</v>
      </c>
      <c r="Y1006" s="47"/>
      <c r="Z1006" s="211"/>
      <c r="AA1006" s="212"/>
      <c r="AB1006" s="193">
        <f t="shared" si="248"/>
        <v>0</v>
      </c>
      <c r="AC1006" s="211">
        <f t="shared" si="249"/>
        <v>0</v>
      </c>
      <c r="AD1006" s="88">
        <v>0.19</v>
      </c>
      <c r="AE1006" s="195">
        <f t="shared" si="252"/>
        <v>0</v>
      </c>
      <c r="AF1006" s="211">
        <f t="shared" si="253"/>
        <v>0</v>
      </c>
      <c r="AG1006" s="50"/>
      <c r="AH1006" s="43"/>
      <c r="AI1006" s="46"/>
      <c r="AJ1006" s="43"/>
      <c r="AK1006" s="43"/>
      <c r="AL1006" s="46"/>
      <c r="AM1006" s="47"/>
      <c r="AN1006" s="76">
        <f t="shared" si="250"/>
        <v>0</v>
      </c>
      <c r="AO1006" s="76">
        <f t="shared" si="254"/>
        <v>0</v>
      </c>
      <c r="AP1006" s="214"/>
      <c r="AQ1006" s="76">
        <f t="shared" si="251"/>
        <v>0</v>
      </c>
      <c r="AR1006" s="91">
        <f t="shared" si="255"/>
        <v>0</v>
      </c>
      <c r="AS1006" s="184">
        <f>IF(EA_Tabelle!$AI1006="Ja",EA_Tabelle!$AM1006,IF(EA_Tabelle!$Y1006&lt;&gt;"",EA_Tabelle!$Y1006,EA_Tabelle!$U1006))</f>
        <v>0</v>
      </c>
      <c r="AT1006" s="76">
        <f>IF(EA_Tabelle!$AI1006="Ja",EA_Tabelle!$AN1006,IF(EA_Tabelle!$AC1006&lt;&gt;0,EA_Tabelle!$AC1006,EA_Tabelle!$W1006))</f>
        <v>0</v>
      </c>
      <c r="AU1006" s="91">
        <f>IF(EA_Tabelle!$AI1006="Ja",EA_Tabelle!$AO1006,IF(EA_Tabelle!$AF1006&lt;&gt;0,EA_Tabelle!$AF1006,EA_Tabelle!$X1006))</f>
        <v>0</v>
      </c>
    </row>
    <row r="1007" spans="1:47" ht="25" customHeight="1" x14ac:dyDescent="0.3">
      <c r="A1007" s="89" t="str">
        <f t="shared" si="256"/>
        <v>0_987</v>
      </c>
      <c r="B1007" s="78">
        <f t="shared" si="243"/>
        <v>0</v>
      </c>
      <c r="C1007" s="78">
        <f>IF(EA_Tabelle!$B682="","",COUNTIF($B$20:B1006,EA_Tabelle!$B682)+1)</f>
        <v>987</v>
      </c>
      <c r="D1007" s="77">
        <f t="shared" si="257"/>
        <v>0</v>
      </c>
      <c r="E1007" s="77" t="e">
        <f>INDEX(Lieferanten[L_ID],MATCH(EA_Tabelle!$M1007,Lieferanten[Lieferantenbezeichnung],0))</f>
        <v>#N/A</v>
      </c>
      <c r="F1007" s="79">
        <f t="shared" si="244"/>
        <v>0</v>
      </c>
      <c r="G1007" s="79" t="str">
        <f>IF(EA_Tabelle!$L1007="","",(INDEX(BT[Ressort],MATCH(EA_Tabelle!$L1007,BT[Bedarfsträger],0))))</f>
        <v/>
      </c>
      <c r="H1007" s="80" t="str">
        <f>IF(EA_Tabelle!$L1007="","",(INDEX(BT[BT_ID],MATCH(EA_Tabelle!$L1007,BT[Bedarfsträger],0))))</f>
        <v/>
      </c>
      <c r="I1007" s="82">
        <f t="shared" si="245"/>
        <v>0</v>
      </c>
      <c r="J1007" s="82">
        <f t="shared" si="246"/>
        <v>0</v>
      </c>
      <c r="K1007" s="83">
        <f t="shared" si="247"/>
        <v>0</v>
      </c>
      <c r="L1007" s="44"/>
      <c r="M1007" s="46"/>
      <c r="N1007" s="208"/>
      <c r="O1007" s="44"/>
      <c r="P1007" s="43"/>
      <c r="Q1007" s="206"/>
      <c r="R1007" s="44"/>
      <c r="S1007" s="90"/>
      <c r="T1007" s="46"/>
      <c r="U1007" s="210"/>
      <c r="V1007" s="43"/>
      <c r="W1007" s="186">
        <f>IFERROR(U1007*INDEX(Preisstufen[Netto],MATCH(EA_Tabelle!T1007,Preisstufen[Preisstufe],0)),0)</f>
        <v>0</v>
      </c>
      <c r="X1007" s="186">
        <f t="shared" si="242"/>
        <v>0</v>
      </c>
      <c r="Y1007" s="47"/>
      <c r="Z1007" s="211"/>
      <c r="AA1007" s="212"/>
      <c r="AB1007" s="193">
        <f t="shared" si="248"/>
        <v>0</v>
      </c>
      <c r="AC1007" s="211">
        <f t="shared" si="249"/>
        <v>0</v>
      </c>
      <c r="AD1007" s="88">
        <v>0.19</v>
      </c>
      <c r="AE1007" s="195">
        <f t="shared" si="252"/>
        <v>0</v>
      </c>
      <c r="AF1007" s="211">
        <f t="shared" si="253"/>
        <v>0</v>
      </c>
      <c r="AG1007" s="50"/>
      <c r="AH1007" s="43"/>
      <c r="AI1007" s="46"/>
      <c r="AJ1007" s="43"/>
      <c r="AK1007" s="43"/>
      <c r="AL1007" s="46"/>
      <c r="AM1007" s="47"/>
      <c r="AN1007" s="76">
        <f t="shared" si="250"/>
        <v>0</v>
      </c>
      <c r="AO1007" s="76">
        <f t="shared" si="254"/>
        <v>0</v>
      </c>
      <c r="AP1007" s="214"/>
      <c r="AQ1007" s="76">
        <f t="shared" si="251"/>
        <v>0</v>
      </c>
      <c r="AR1007" s="91">
        <f t="shared" si="255"/>
        <v>0</v>
      </c>
      <c r="AS1007" s="184">
        <f>IF(EA_Tabelle!$AI1007="Ja",EA_Tabelle!$AM1007,IF(EA_Tabelle!$Y1007&lt;&gt;"",EA_Tabelle!$Y1007,EA_Tabelle!$U1007))</f>
        <v>0</v>
      </c>
      <c r="AT1007" s="76">
        <f>IF(EA_Tabelle!$AI1007="Ja",EA_Tabelle!$AN1007,IF(EA_Tabelle!$AC1007&lt;&gt;0,EA_Tabelle!$AC1007,EA_Tabelle!$W1007))</f>
        <v>0</v>
      </c>
      <c r="AU1007" s="91">
        <f>IF(EA_Tabelle!$AI1007="Ja",EA_Tabelle!$AO1007,IF(EA_Tabelle!$AF1007&lt;&gt;0,EA_Tabelle!$AF1007,EA_Tabelle!$X1007))</f>
        <v>0</v>
      </c>
    </row>
    <row r="1008" spans="1:47" ht="25" customHeight="1" x14ac:dyDescent="0.3">
      <c r="A1008" s="89" t="str">
        <f t="shared" si="256"/>
        <v>0_988</v>
      </c>
      <c r="B1008" s="78">
        <f t="shared" si="243"/>
        <v>0</v>
      </c>
      <c r="C1008" s="78">
        <f>IF(EA_Tabelle!$B683="","",COUNTIF($B$20:B1007,EA_Tabelle!$B683)+1)</f>
        <v>988</v>
      </c>
      <c r="D1008" s="77">
        <f t="shared" si="257"/>
        <v>0</v>
      </c>
      <c r="E1008" s="77" t="e">
        <f>INDEX(Lieferanten[L_ID],MATCH(EA_Tabelle!$M1008,Lieferanten[Lieferantenbezeichnung],0))</f>
        <v>#N/A</v>
      </c>
      <c r="F1008" s="79">
        <f t="shared" si="244"/>
        <v>0</v>
      </c>
      <c r="G1008" s="79" t="str">
        <f>IF(EA_Tabelle!$L1008="","",(INDEX(BT[Ressort],MATCH(EA_Tabelle!$L1008,BT[Bedarfsträger],0))))</f>
        <v/>
      </c>
      <c r="H1008" s="80" t="str">
        <f>IF(EA_Tabelle!$L1008="","",(INDEX(BT[BT_ID],MATCH(EA_Tabelle!$L1008,BT[Bedarfsträger],0))))</f>
        <v/>
      </c>
      <c r="I1008" s="82">
        <f t="shared" si="245"/>
        <v>0</v>
      </c>
      <c r="J1008" s="82">
        <f t="shared" si="246"/>
        <v>0</v>
      </c>
      <c r="K1008" s="83">
        <f t="shared" si="247"/>
        <v>0</v>
      </c>
      <c r="L1008" s="44"/>
      <c r="M1008" s="46"/>
      <c r="N1008" s="208"/>
      <c r="O1008" s="44"/>
      <c r="P1008" s="43"/>
      <c r="Q1008" s="206"/>
      <c r="R1008" s="44"/>
      <c r="S1008" s="90"/>
      <c r="T1008" s="46"/>
      <c r="U1008" s="210"/>
      <c r="V1008" s="43"/>
      <c r="W1008" s="186">
        <f>IFERROR(U1008*INDEX(Preisstufen[Netto],MATCH(EA_Tabelle!T1008,Preisstufen[Preisstufe],0)),0)</f>
        <v>0</v>
      </c>
      <c r="X1008" s="186">
        <f t="shared" si="242"/>
        <v>0</v>
      </c>
      <c r="Y1008" s="47"/>
      <c r="Z1008" s="211"/>
      <c r="AA1008" s="212"/>
      <c r="AB1008" s="193">
        <f t="shared" si="248"/>
        <v>0</v>
      </c>
      <c r="AC1008" s="211">
        <f t="shared" si="249"/>
        <v>0</v>
      </c>
      <c r="AD1008" s="88">
        <v>0.19</v>
      </c>
      <c r="AE1008" s="195">
        <f t="shared" si="252"/>
        <v>0</v>
      </c>
      <c r="AF1008" s="211">
        <f t="shared" si="253"/>
        <v>0</v>
      </c>
      <c r="AG1008" s="50"/>
      <c r="AH1008" s="43"/>
      <c r="AI1008" s="46"/>
      <c r="AJ1008" s="43"/>
      <c r="AK1008" s="43"/>
      <c r="AL1008" s="46"/>
      <c r="AM1008" s="47"/>
      <c r="AN1008" s="76">
        <f t="shared" si="250"/>
        <v>0</v>
      </c>
      <c r="AO1008" s="76">
        <f t="shared" si="254"/>
        <v>0</v>
      </c>
      <c r="AP1008" s="214"/>
      <c r="AQ1008" s="76">
        <f t="shared" si="251"/>
        <v>0</v>
      </c>
      <c r="AR1008" s="91">
        <f t="shared" si="255"/>
        <v>0</v>
      </c>
      <c r="AS1008" s="184">
        <f>IF(EA_Tabelle!$AI1008="Ja",EA_Tabelle!$AM1008,IF(EA_Tabelle!$Y1008&lt;&gt;"",EA_Tabelle!$Y1008,EA_Tabelle!$U1008))</f>
        <v>0</v>
      </c>
      <c r="AT1008" s="76">
        <f>IF(EA_Tabelle!$AI1008="Ja",EA_Tabelle!$AN1008,IF(EA_Tabelle!$AC1008&lt;&gt;0,EA_Tabelle!$AC1008,EA_Tabelle!$W1008))</f>
        <v>0</v>
      </c>
      <c r="AU1008" s="91">
        <f>IF(EA_Tabelle!$AI1008="Ja",EA_Tabelle!$AO1008,IF(EA_Tabelle!$AF1008&lt;&gt;0,EA_Tabelle!$AF1008,EA_Tabelle!$X1008))</f>
        <v>0</v>
      </c>
    </row>
    <row r="1009" spans="1:47" ht="25" customHeight="1" x14ac:dyDescent="0.3">
      <c r="A1009" s="89" t="str">
        <f t="shared" si="256"/>
        <v>0_989</v>
      </c>
      <c r="B1009" s="78">
        <f t="shared" si="243"/>
        <v>0</v>
      </c>
      <c r="C1009" s="78">
        <f>IF(EA_Tabelle!$B684="","",COUNTIF($B$20:B1008,EA_Tabelle!$B684)+1)</f>
        <v>989</v>
      </c>
      <c r="D1009" s="77">
        <f t="shared" si="257"/>
        <v>0</v>
      </c>
      <c r="E1009" s="77" t="e">
        <f>INDEX(Lieferanten[L_ID],MATCH(EA_Tabelle!$M1009,Lieferanten[Lieferantenbezeichnung],0))</f>
        <v>#N/A</v>
      </c>
      <c r="F1009" s="79">
        <f t="shared" si="244"/>
        <v>0</v>
      </c>
      <c r="G1009" s="79" t="str">
        <f>IF(EA_Tabelle!$L1009="","",(INDEX(BT[Ressort],MATCH(EA_Tabelle!$L1009,BT[Bedarfsträger],0))))</f>
        <v/>
      </c>
      <c r="H1009" s="80" t="str">
        <f>IF(EA_Tabelle!$L1009="","",(INDEX(BT[BT_ID],MATCH(EA_Tabelle!$L1009,BT[Bedarfsträger],0))))</f>
        <v/>
      </c>
      <c r="I1009" s="82">
        <f t="shared" si="245"/>
        <v>0</v>
      </c>
      <c r="J1009" s="82">
        <f t="shared" si="246"/>
        <v>0</v>
      </c>
      <c r="K1009" s="83">
        <f t="shared" si="247"/>
        <v>0</v>
      </c>
      <c r="L1009" s="44"/>
      <c r="M1009" s="46"/>
      <c r="N1009" s="208"/>
      <c r="O1009" s="44"/>
      <c r="P1009" s="43"/>
      <c r="Q1009" s="206"/>
      <c r="R1009" s="44"/>
      <c r="S1009" s="90"/>
      <c r="T1009" s="46"/>
      <c r="U1009" s="210"/>
      <c r="V1009" s="43"/>
      <c r="W1009" s="186">
        <f>IFERROR(U1009*INDEX(Preisstufen[Netto],MATCH(EA_Tabelle!T1009,Preisstufen[Preisstufe],0)),0)</f>
        <v>0</v>
      </c>
      <c r="X1009" s="186">
        <f t="shared" si="242"/>
        <v>0</v>
      </c>
      <c r="Y1009" s="47"/>
      <c r="Z1009" s="211"/>
      <c r="AA1009" s="212"/>
      <c r="AB1009" s="193">
        <f t="shared" si="248"/>
        <v>0</v>
      </c>
      <c r="AC1009" s="211">
        <f t="shared" si="249"/>
        <v>0</v>
      </c>
      <c r="AD1009" s="88">
        <v>0.19</v>
      </c>
      <c r="AE1009" s="195">
        <f t="shared" si="252"/>
        <v>0</v>
      </c>
      <c r="AF1009" s="211">
        <f t="shared" si="253"/>
        <v>0</v>
      </c>
      <c r="AG1009" s="50"/>
      <c r="AH1009" s="43"/>
      <c r="AI1009" s="46"/>
      <c r="AJ1009" s="43"/>
      <c r="AK1009" s="43"/>
      <c r="AL1009" s="46"/>
      <c r="AM1009" s="47"/>
      <c r="AN1009" s="76">
        <f t="shared" si="250"/>
        <v>0</v>
      </c>
      <c r="AO1009" s="76">
        <f t="shared" si="254"/>
        <v>0</v>
      </c>
      <c r="AP1009" s="214"/>
      <c r="AQ1009" s="76">
        <f t="shared" si="251"/>
        <v>0</v>
      </c>
      <c r="AR1009" s="91">
        <f t="shared" si="255"/>
        <v>0</v>
      </c>
      <c r="AS1009" s="184">
        <f>IF(EA_Tabelle!$AI1009="Ja",EA_Tabelle!$AM1009,IF(EA_Tabelle!$Y1009&lt;&gt;"",EA_Tabelle!$Y1009,EA_Tabelle!$U1009))</f>
        <v>0</v>
      </c>
      <c r="AT1009" s="76">
        <f>IF(EA_Tabelle!$AI1009="Ja",EA_Tabelle!$AN1009,IF(EA_Tabelle!$AC1009&lt;&gt;0,EA_Tabelle!$AC1009,EA_Tabelle!$W1009))</f>
        <v>0</v>
      </c>
      <c r="AU1009" s="91">
        <f>IF(EA_Tabelle!$AI1009="Ja",EA_Tabelle!$AO1009,IF(EA_Tabelle!$AF1009&lt;&gt;0,EA_Tabelle!$AF1009,EA_Tabelle!$X1009))</f>
        <v>0</v>
      </c>
    </row>
    <row r="1010" spans="1:47" ht="25" customHeight="1" x14ac:dyDescent="0.3">
      <c r="A1010" s="89" t="str">
        <f t="shared" si="256"/>
        <v>0_990</v>
      </c>
      <c r="B1010" s="78">
        <f t="shared" si="243"/>
        <v>0</v>
      </c>
      <c r="C1010" s="78">
        <f>IF(EA_Tabelle!$B685="","",COUNTIF($B$20:B1009,EA_Tabelle!$B685)+1)</f>
        <v>990</v>
      </c>
      <c r="D1010" s="77">
        <f t="shared" si="257"/>
        <v>0</v>
      </c>
      <c r="E1010" s="77" t="e">
        <f>INDEX(Lieferanten[L_ID],MATCH(EA_Tabelle!$M1010,Lieferanten[Lieferantenbezeichnung],0))</f>
        <v>#N/A</v>
      </c>
      <c r="F1010" s="79">
        <f t="shared" si="244"/>
        <v>0</v>
      </c>
      <c r="G1010" s="79" t="str">
        <f>IF(EA_Tabelle!$L1010="","",(INDEX(BT[Ressort],MATCH(EA_Tabelle!$L1010,BT[Bedarfsträger],0))))</f>
        <v/>
      </c>
      <c r="H1010" s="80" t="str">
        <f>IF(EA_Tabelle!$L1010="","",(INDEX(BT[BT_ID],MATCH(EA_Tabelle!$L1010,BT[Bedarfsträger],0))))</f>
        <v/>
      </c>
      <c r="I1010" s="82">
        <f t="shared" si="245"/>
        <v>0</v>
      </c>
      <c r="J1010" s="82">
        <f t="shared" si="246"/>
        <v>0</v>
      </c>
      <c r="K1010" s="83">
        <f t="shared" si="247"/>
        <v>0</v>
      </c>
      <c r="L1010" s="44"/>
      <c r="M1010" s="46"/>
      <c r="N1010" s="208"/>
      <c r="O1010" s="44"/>
      <c r="P1010" s="43"/>
      <c r="Q1010" s="206"/>
      <c r="R1010" s="44"/>
      <c r="S1010" s="90"/>
      <c r="T1010" s="46"/>
      <c r="U1010" s="210"/>
      <c r="V1010" s="43"/>
      <c r="W1010" s="186">
        <f>IFERROR(U1010*INDEX(Preisstufen[Netto],MATCH(EA_Tabelle!T1010,Preisstufen[Preisstufe],0)),0)</f>
        <v>0</v>
      </c>
      <c r="X1010" s="186">
        <f t="shared" si="242"/>
        <v>0</v>
      </c>
      <c r="Y1010" s="47"/>
      <c r="Z1010" s="211"/>
      <c r="AA1010" s="212"/>
      <c r="AB1010" s="193">
        <f t="shared" si="248"/>
        <v>0</v>
      </c>
      <c r="AC1010" s="211">
        <f t="shared" si="249"/>
        <v>0</v>
      </c>
      <c r="AD1010" s="88">
        <v>0.19</v>
      </c>
      <c r="AE1010" s="195">
        <f t="shared" si="252"/>
        <v>0</v>
      </c>
      <c r="AF1010" s="211">
        <f t="shared" si="253"/>
        <v>0</v>
      </c>
      <c r="AG1010" s="50"/>
      <c r="AH1010" s="43"/>
      <c r="AI1010" s="46"/>
      <c r="AJ1010" s="43"/>
      <c r="AK1010" s="43"/>
      <c r="AL1010" s="46"/>
      <c r="AM1010" s="47"/>
      <c r="AN1010" s="76">
        <f t="shared" si="250"/>
        <v>0</v>
      </c>
      <c r="AO1010" s="76">
        <f t="shared" si="254"/>
        <v>0</v>
      </c>
      <c r="AP1010" s="214"/>
      <c r="AQ1010" s="76">
        <f t="shared" si="251"/>
        <v>0</v>
      </c>
      <c r="AR1010" s="91">
        <f t="shared" si="255"/>
        <v>0</v>
      </c>
      <c r="AS1010" s="184">
        <f>IF(EA_Tabelle!$AI1010="Ja",EA_Tabelle!$AM1010,IF(EA_Tabelle!$Y1010&lt;&gt;"",EA_Tabelle!$Y1010,EA_Tabelle!$U1010))</f>
        <v>0</v>
      </c>
      <c r="AT1010" s="76">
        <f>IF(EA_Tabelle!$AI1010="Ja",EA_Tabelle!$AN1010,IF(EA_Tabelle!$AC1010&lt;&gt;0,EA_Tabelle!$AC1010,EA_Tabelle!$W1010))</f>
        <v>0</v>
      </c>
      <c r="AU1010" s="91">
        <f>IF(EA_Tabelle!$AI1010="Ja",EA_Tabelle!$AO1010,IF(EA_Tabelle!$AF1010&lt;&gt;0,EA_Tabelle!$AF1010,EA_Tabelle!$X1010))</f>
        <v>0</v>
      </c>
    </row>
    <row r="1011" spans="1:47" ht="25" customHeight="1" x14ac:dyDescent="0.3">
      <c r="A1011" s="89" t="str">
        <f t="shared" si="256"/>
        <v>0_991</v>
      </c>
      <c r="B1011" s="78">
        <f t="shared" si="243"/>
        <v>0</v>
      </c>
      <c r="C1011" s="78">
        <f>IF(EA_Tabelle!$B686="","",COUNTIF($B$20:B1010,EA_Tabelle!$B686)+1)</f>
        <v>991</v>
      </c>
      <c r="D1011" s="77">
        <f t="shared" si="257"/>
        <v>0</v>
      </c>
      <c r="E1011" s="77" t="e">
        <f>INDEX(Lieferanten[L_ID],MATCH(EA_Tabelle!$M1011,Lieferanten[Lieferantenbezeichnung],0))</f>
        <v>#N/A</v>
      </c>
      <c r="F1011" s="79">
        <f t="shared" si="244"/>
        <v>0</v>
      </c>
      <c r="G1011" s="79" t="str">
        <f>IF(EA_Tabelle!$L1011="","",(INDEX(BT[Ressort],MATCH(EA_Tabelle!$L1011,BT[Bedarfsträger],0))))</f>
        <v/>
      </c>
      <c r="H1011" s="80" t="str">
        <f>IF(EA_Tabelle!$L1011="","",(INDEX(BT[BT_ID],MATCH(EA_Tabelle!$L1011,BT[Bedarfsträger],0))))</f>
        <v/>
      </c>
      <c r="I1011" s="82">
        <f t="shared" si="245"/>
        <v>0</v>
      </c>
      <c r="J1011" s="82">
        <f t="shared" si="246"/>
        <v>0</v>
      </c>
      <c r="K1011" s="83">
        <f t="shared" si="247"/>
        <v>0</v>
      </c>
      <c r="L1011" s="44"/>
      <c r="M1011" s="46"/>
      <c r="N1011" s="208"/>
      <c r="O1011" s="44"/>
      <c r="P1011" s="43"/>
      <c r="Q1011" s="206"/>
      <c r="R1011" s="44"/>
      <c r="S1011" s="90"/>
      <c r="T1011" s="46"/>
      <c r="U1011" s="210"/>
      <c r="V1011" s="43"/>
      <c r="W1011" s="186">
        <f>IFERROR(U1011*INDEX(Preisstufen[Netto],MATCH(EA_Tabelle!T1011,Preisstufen[Preisstufe],0)),0)</f>
        <v>0</v>
      </c>
      <c r="X1011" s="186">
        <f t="shared" si="242"/>
        <v>0</v>
      </c>
      <c r="Y1011" s="47"/>
      <c r="Z1011" s="211"/>
      <c r="AA1011" s="212"/>
      <c r="AB1011" s="193">
        <f t="shared" si="248"/>
        <v>0</v>
      </c>
      <c r="AC1011" s="211">
        <f t="shared" si="249"/>
        <v>0</v>
      </c>
      <c r="AD1011" s="88">
        <v>0.19</v>
      </c>
      <c r="AE1011" s="195">
        <f t="shared" si="252"/>
        <v>0</v>
      </c>
      <c r="AF1011" s="211">
        <f t="shared" si="253"/>
        <v>0</v>
      </c>
      <c r="AG1011" s="50"/>
      <c r="AH1011" s="43"/>
      <c r="AI1011" s="46"/>
      <c r="AJ1011" s="43"/>
      <c r="AK1011" s="43"/>
      <c r="AL1011" s="46"/>
      <c r="AM1011" s="47"/>
      <c r="AN1011" s="76">
        <f t="shared" si="250"/>
        <v>0</v>
      </c>
      <c r="AO1011" s="76">
        <f t="shared" si="254"/>
        <v>0</v>
      </c>
      <c r="AP1011" s="214"/>
      <c r="AQ1011" s="76">
        <f t="shared" si="251"/>
        <v>0</v>
      </c>
      <c r="AR1011" s="91">
        <f t="shared" si="255"/>
        <v>0</v>
      </c>
      <c r="AS1011" s="184">
        <f>IF(EA_Tabelle!$AI1011="Ja",EA_Tabelle!$AM1011,IF(EA_Tabelle!$Y1011&lt;&gt;"",EA_Tabelle!$Y1011,EA_Tabelle!$U1011))</f>
        <v>0</v>
      </c>
      <c r="AT1011" s="76">
        <f>IF(EA_Tabelle!$AI1011="Ja",EA_Tabelle!$AN1011,IF(EA_Tabelle!$AC1011&lt;&gt;0,EA_Tabelle!$AC1011,EA_Tabelle!$W1011))</f>
        <v>0</v>
      </c>
      <c r="AU1011" s="91">
        <f>IF(EA_Tabelle!$AI1011="Ja",EA_Tabelle!$AO1011,IF(EA_Tabelle!$AF1011&lt;&gt;0,EA_Tabelle!$AF1011,EA_Tabelle!$X1011))</f>
        <v>0</v>
      </c>
    </row>
    <row r="1012" spans="1:47" ht="25" customHeight="1" x14ac:dyDescent="0.3">
      <c r="A1012" s="89" t="str">
        <f t="shared" si="256"/>
        <v>0_992</v>
      </c>
      <c r="B1012" s="78">
        <f t="shared" si="243"/>
        <v>0</v>
      </c>
      <c r="C1012" s="78">
        <f>IF(EA_Tabelle!$B687="","",COUNTIF($B$20:B1011,EA_Tabelle!$B687)+1)</f>
        <v>992</v>
      </c>
      <c r="D1012" s="77">
        <f t="shared" si="257"/>
        <v>0</v>
      </c>
      <c r="E1012" s="77" t="e">
        <f>INDEX(Lieferanten[L_ID],MATCH(EA_Tabelle!$M1012,Lieferanten[Lieferantenbezeichnung],0))</f>
        <v>#N/A</v>
      </c>
      <c r="F1012" s="79">
        <f t="shared" si="244"/>
        <v>0</v>
      </c>
      <c r="G1012" s="79" t="str">
        <f>IF(EA_Tabelle!$L1012="","",(INDEX(BT[Ressort],MATCH(EA_Tabelle!$L1012,BT[Bedarfsträger],0))))</f>
        <v/>
      </c>
      <c r="H1012" s="80" t="str">
        <f>IF(EA_Tabelle!$L1012="","",(INDEX(BT[BT_ID],MATCH(EA_Tabelle!$L1012,BT[Bedarfsträger],0))))</f>
        <v/>
      </c>
      <c r="I1012" s="82">
        <f t="shared" si="245"/>
        <v>0</v>
      </c>
      <c r="J1012" s="82">
        <f t="shared" si="246"/>
        <v>0</v>
      </c>
      <c r="K1012" s="83">
        <f t="shared" si="247"/>
        <v>0</v>
      </c>
      <c r="L1012" s="44"/>
      <c r="M1012" s="46"/>
      <c r="N1012" s="208"/>
      <c r="O1012" s="44"/>
      <c r="P1012" s="43"/>
      <c r="Q1012" s="206"/>
      <c r="R1012" s="44"/>
      <c r="S1012" s="90"/>
      <c r="T1012" s="46"/>
      <c r="U1012" s="210"/>
      <c r="V1012" s="43"/>
      <c r="W1012" s="186">
        <f>IFERROR(U1012*INDEX(Preisstufen[Netto],MATCH(EA_Tabelle!T1012,Preisstufen[Preisstufe],0)),0)</f>
        <v>0</v>
      </c>
      <c r="X1012" s="186">
        <f t="shared" si="242"/>
        <v>0</v>
      </c>
      <c r="Y1012" s="47"/>
      <c r="Z1012" s="211"/>
      <c r="AA1012" s="212"/>
      <c r="AB1012" s="193">
        <f t="shared" si="248"/>
        <v>0</v>
      </c>
      <c r="AC1012" s="211">
        <f t="shared" si="249"/>
        <v>0</v>
      </c>
      <c r="AD1012" s="88">
        <v>0.19</v>
      </c>
      <c r="AE1012" s="195">
        <f t="shared" si="252"/>
        <v>0</v>
      </c>
      <c r="AF1012" s="211">
        <f t="shared" si="253"/>
        <v>0</v>
      </c>
      <c r="AG1012" s="50"/>
      <c r="AH1012" s="43"/>
      <c r="AI1012" s="46"/>
      <c r="AJ1012" s="43"/>
      <c r="AK1012" s="43"/>
      <c r="AL1012" s="46"/>
      <c r="AM1012" s="47"/>
      <c r="AN1012" s="76">
        <f t="shared" si="250"/>
        <v>0</v>
      </c>
      <c r="AO1012" s="76">
        <f t="shared" si="254"/>
        <v>0</v>
      </c>
      <c r="AP1012" s="214"/>
      <c r="AQ1012" s="76">
        <f t="shared" si="251"/>
        <v>0</v>
      </c>
      <c r="AR1012" s="91">
        <f t="shared" si="255"/>
        <v>0</v>
      </c>
      <c r="AS1012" s="184">
        <f>IF(EA_Tabelle!$AI1012="Ja",EA_Tabelle!$AM1012,IF(EA_Tabelle!$Y1012&lt;&gt;"",EA_Tabelle!$Y1012,EA_Tabelle!$U1012))</f>
        <v>0</v>
      </c>
      <c r="AT1012" s="76">
        <f>IF(EA_Tabelle!$AI1012="Ja",EA_Tabelle!$AN1012,IF(EA_Tabelle!$AC1012&lt;&gt;0,EA_Tabelle!$AC1012,EA_Tabelle!$W1012))</f>
        <v>0</v>
      </c>
      <c r="AU1012" s="91">
        <f>IF(EA_Tabelle!$AI1012="Ja",EA_Tabelle!$AO1012,IF(EA_Tabelle!$AF1012&lt;&gt;0,EA_Tabelle!$AF1012,EA_Tabelle!$X1012))</f>
        <v>0</v>
      </c>
    </row>
    <row r="1013" spans="1:47" ht="25" customHeight="1" x14ac:dyDescent="0.3">
      <c r="A1013" s="89" t="str">
        <f t="shared" si="256"/>
        <v>0_993</v>
      </c>
      <c r="B1013" s="78">
        <f t="shared" si="243"/>
        <v>0</v>
      </c>
      <c r="C1013" s="78">
        <f>IF(EA_Tabelle!$B688="","",COUNTIF($B$20:B1012,EA_Tabelle!$B688)+1)</f>
        <v>993</v>
      </c>
      <c r="D1013" s="77">
        <f t="shared" si="257"/>
        <v>0</v>
      </c>
      <c r="E1013" s="77" t="e">
        <f>INDEX(Lieferanten[L_ID],MATCH(EA_Tabelle!$M1013,Lieferanten[Lieferantenbezeichnung],0))</f>
        <v>#N/A</v>
      </c>
      <c r="F1013" s="79">
        <f t="shared" si="244"/>
        <v>0</v>
      </c>
      <c r="G1013" s="79" t="str">
        <f>IF(EA_Tabelle!$L1013="","",(INDEX(BT[Ressort],MATCH(EA_Tabelle!$L1013,BT[Bedarfsträger],0))))</f>
        <v/>
      </c>
      <c r="H1013" s="80" t="str">
        <f>IF(EA_Tabelle!$L1013="","",(INDEX(BT[BT_ID],MATCH(EA_Tabelle!$L1013,BT[Bedarfsträger],0))))</f>
        <v/>
      </c>
      <c r="I1013" s="82">
        <f t="shared" si="245"/>
        <v>0</v>
      </c>
      <c r="J1013" s="82">
        <f t="shared" si="246"/>
        <v>0</v>
      </c>
      <c r="K1013" s="83">
        <f t="shared" si="247"/>
        <v>0</v>
      </c>
      <c r="L1013" s="44"/>
      <c r="M1013" s="46"/>
      <c r="N1013" s="208"/>
      <c r="O1013" s="44"/>
      <c r="P1013" s="43"/>
      <c r="Q1013" s="206"/>
      <c r="R1013" s="44"/>
      <c r="S1013" s="90"/>
      <c r="T1013" s="46"/>
      <c r="U1013" s="210"/>
      <c r="V1013" s="43"/>
      <c r="W1013" s="186">
        <f>IFERROR(U1013*INDEX(Preisstufen[Netto],MATCH(EA_Tabelle!T1013,Preisstufen[Preisstufe],0)),0)</f>
        <v>0</v>
      </c>
      <c r="X1013" s="186">
        <f t="shared" si="242"/>
        <v>0</v>
      </c>
      <c r="Y1013" s="47"/>
      <c r="Z1013" s="211"/>
      <c r="AA1013" s="212"/>
      <c r="AB1013" s="193">
        <f t="shared" si="248"/>
        <v>0</v>
      </c>
      <c r="AC1013" s="211">
        <f t="shared" si="249"/>
        <v>0</v>
      </c>
      <c r="AD1013" s="88">
        <v>0.19</v>
      </c>
      <c r="AE1013" s="195">
        <f t="shared" si="252"/>
        <v>0</v>
      </c>
      <c r="AF1013" s="211">
        <f t="shared" si="253"/>
        <v>0</v>
      </c>
      <c r="AG1013" s="50"/>
      <c r="AH1013" s="43"/>
      <c r="AI1013" s="46"/>
      <c r="AJ1013" s="43"/>
      <c r="AK1013" s="43"/>
      <c r="AL1013" s="46"/>
      <c r="AM1013" s="47"/>
      <c r="AN1013" s="76">
        <f t="shared" si="250"/>
        <v>0</v>
      </c>
      <c r="AO1013" s="76">
        <f t="shared" si="254"/>
        <v>0</v>
      </c>
      <c r="AP1013" s="214"/>
      <c r="AQ1013" s="76">
        <f t="shared" si="251"/>
        <v>0</v>
      </c>
      <c r="AR1013" s="91">
        <f t="shared" si="255"/>
        <v>0</v>
      </c>
      <c r="AS1013" s="184">
        <f>IF(EA_Tabelle!$AI1013="Ja",EA_Tabelle!$AM1013,IF(EA_Tabelle!$Y1013&lt;&gt;"",EA_Tabelle!$Y1013,EA_Tabelle!$U1013))</f>
        <v>0</v>
      </c>
      <c r="AT1013" s="76">
        <f>IF(EA_Tabelle!$AI1013="Ja",EA_Tabelle!$AN1013,IF(EA_Tabelle!$AC1013&lt;&gt;0,EA_Tabelle!$AC1013,EA_Tabelle!$W1013))</f>
        <v>0</v>
      </c>
      <c r="AU1013" s="91">
        <f>IF(EA_Tabelle!$AI1013="Ja",EA_Tabelle!$AO1013,IF(EA_Tabelle!$AF1013&lt;&gt;0,EA_Tabelle!$AF1013,EA_Tabelle!$X1013))</f>
        <v>0</v>
      </c>
    </row>
    <row r="1014" spans="1:47" ht="25" customHeight="1" x14ac:dyDescent="0.3">
      <c r="A1014" s="89" t="str">
        <f t="shared" si="256"/>
        <v>0_994</v>
      </c>
      <c r="B1014" s="78">
        <f t="shared" si="243"/>
        <v>0</v>
      </c>
      <c r="C1014" s="78">
        <f>IF(EA_Tabelle!$B689="","",COUNTIF($B$20:B1013,EA_Tabelle!$B689)+1)</f>
        <v>994</v>
      </c>
      <c r="D1014" s="77">
        <f t="shared" si="257"/>
        <v>0</v>
      </c>
      <c r="E1014" s="77" t="e">
        <f>INDEX(Lieferanten[L_ID],MATCH(EA_Tabelle!$M1014,Lieferanten[Lieferantenbezeichnung],0))</f>
        <v>#N/A</v>
      </c>
      <c r="F1014" s="79">
        <f t="shared" si="244"/>
        <v>0</v>
      </c>
      <c r="G1014" s="79" t="str">
        <f>IF(EA_Tabelle!$L1014="","",(INDEX(BT[Ressort],MATCH(EA_Tabelle!$L1014,BT[Bedarfsträger],0))))</f>
        <v/>
      </c>
      <c r="H1014" s="80" t="str">
        <f>IF(EA_Tabelle!$L1014="","",(INDEX(BT[BT_ID],MATCH(EA_Tabelle!$L1014,BT[Bedarfsträger],0))))</f>
        <v/>
      </c>
      <c r="I1014" s="82">
        <f t="shared" si="245"/>
        <v>0</v>
      </c>
      <c r="J1014" s="82">
        <f t="shared" si="246"/>
        <v>0</v>
      </c>
      <c r="K1014" s="83">
        <f t="shared" si="247"/>
        <v>0</v>
      </c>
      <c r="L1014" s="44"/>
      <c r="M1014" s="46"/>
      <c r="N1014" s="208"/>
      <c r="O1014" s="44"/>
      <c r="P1014" s="43"/>
      <c r="Q1014" s="206"/>
      <c r="R1014" s="44"/>
      <c r="S1014" s="90"/>
      <c r="T1014" s="46"/>
      <c r="U1014" s="210"/>
      <c r="V1014" s="43"/>
      <c r="W1014" s="186">
        <f>IFERROR(U1014*INDEX(Preisstufen[Netto],MATCH(EA_Tabelle!T1014,Preisstufen[Preisstufe],0)),0)</f>
        <v>0</v>
      </c>
      <c r="X1014" s="186">
        <f t="shared" ref="X1014:X1020" si="258">W1014*(1+AD1014)</f>
        <v>0</v>
      </c>
      <c r="Y1014" s="47"/>
      <c r="Z1014" s="211"/>
      <c r="AA1014" s="212"/>
      <c r="AB1014" s="193">
        <f t="shared" si="248"/>
        <v>0</v>
      </c>
      <c r="AC1014" s="211">
        <f t="shared" si="249"/>
        <v>0</v>
      </c>
      <c r="AD1014" s="88">
        <v>0.19</v>
      </c>
      <c r="AE1014" s="195">
        <f t="shared" si="252"/>
        <v>0</v>
      </c>
      <c r="AF1014" s="211">
        <f t="shared" si="253"/>
        <v>0</v>
      </c>
      <c r="AG1014" s="50"/>
      <c r="AH1014" s="43"/>
      <c r="AI1014" s="46"/>
      <c r="AJ1014" s="43"/>
      <c r="AK1014" s="43"/>
      <c r="AL1014" s="46"/>
      <c r="AM1014" s="47"/>
      <c r="AN1014" s="76">
        <f t="shared" si="250"/>
        <v>0</v>
      </c>
      <c r="AO1014" s="76">
        <f t="shared" si="254"/>
        <v>0</v>
      </c>
      <c r="AP1014" s="214"/>
      <c r="AQ1014" s="76">
        <f t="shared" si="251"/>
        <v>0</v>
      </c>
      <c r="AR1014" s="91">
        <f t="shared" si="255"/>
        <v>0</v>
      </c>
      <c r="AS1014" s="184">
        <f>IF(EA_Tabelle!$AI1014="Ja",EA_Tabelle!$AM1014,IF(EA_Tabelle!$Y1014&lt;&gt;"",EA_Tabelle!$Y1014,EA_Tabelle!$U1014))</f>
        <v>0</v>
      </c>
      <c r="AT1014" s="76">
        <f>IF(EA_Tabelle!$AI1014="Ja",EA_Tabelle!$AN1014,IF(EA_Tabelle!$AC1014&lt;&gt;0,EA_Tabelle!$AC1014,EA_Tabelle!$W1014))</f>
        <v>0</v>
      </c>
      <c r="AU1014" s="91">
        <f>IF(EA_Tabelle!$AI1014="Ja",EA_Tabelle!$AO1014,IF(EA_Tabelle!$AF1014&lt;&gt;0,EA_Tabelle!$AF1014,EA_Tabelle!$X1014))</f>
        <v>0</v>
      </c>
    </row>
    <row r="1015" spans="1:47" ht="25" customHeight="1" x14ac:dyDescent="0.3">
      <c r="A1015" s="89" t="str">
        <f t="shared" si="256"/>
        <v>0_995</v>
      </c>
      <c r="B1015" s="78">
        <f t="shared" si="243"/>
        <v>0</v>
      </c>
      <c r="C1015" s="78">
        <f>IF(EA_Tabelle!$B690="","",COUNTIF($B$20:B1014,EA_Tabelle!$B690)+1)</f>
        <v>995</v>
      </c>
      <c r="D1015" s="77">
        <f t="shared" si="257"/>
        <v>0</v>
      </c>
      <c r="E1015" s="77" t="e">
        <f>INDEX(Lieferanten[L_ID],MATCH(EA_Tabelle!$M1015,Lieferanten[Lieferantenbezeichnung],0))</f>
        <v>#N/A</v>
      </c>
      <c r="F1015" s="79">
        <f t="shared" si="244"/>
        <v>0</v>
      </c>
      <c r="G1015" s="79" t="str">
        <f>IF(EA_Tabelle!$L1015="","",(INDEX(BT[Ressort],MATCH(EA_Tabelle!$L1015,BT[Bedarfsträger],0))))</f>
        <v/>
      </c>
      <c r="H1015" s="80" t="str">
        <f>IF(EA_Tabelle!$L1015="","",(INDEX(BT[BT_ID],MATCH(EA_Tabelle!$L1015,BT[Bedarfsträger],0))))</f>
        <v/>
      </c>
      <c r="I1015" s="82">
        <f t="shared" si="245"/>
        <v>0</v>
      </c>
      <c r="J1015" s="82">
        <f t="shared" si="246"/>
        <v>0</v>
      </c>
      <c r="K1015" s="83">
        <f t="shared" si="247"/>
        <v>0</v>
      </c>
      <c r="L1015" s="44"/>
      <c r="M1015" s="46"/>
      <c r="N1015" s="208"/>
      <c r="O1015" s="44"/>
      <c r="P1015" s="43"/>
      <c r="Q1015" s="206"/>
      <c r="R1015" s="44"/>
      <c r="S1015" s="90"/>
      <c r="T1015" s="46"/>
      <c r="U1015" s="210"/>
      <c r="V1015" s="43"/>
      <c r="W1015" s="186">
        <f>IFERROR(U1015*INDEX(Preisstufen[Netto],MATCH(EA_Tabelle!T1015,Preisstufen[Preisstufe],0)),0)</f>
        <v>0</v>
      </c>
      <c r="X1015" s="186">
        <f t="shared" si="258"/>
        <v>0</v>
      </c>
      <c r="Y1015" s="47"/>
      <c r="Z1015" s="211"/>
      <c r="AA1015" s="212"/>
      <c r="AB1015" s="193">
        <f t="shared" si="248"/>
        <v>0</v>
      </c>
      <c r="AC1015" s="211">
        <f t="shared" si="249"/>
        <v>0</v>
      </c>
      <c r="AD1015" s="88">
        <v>0.19</v>
      </c>
      <c r="AE1015" s="195">
        <f t="shared" si="252"/>
        <v>0</v>
      </c>
      <c r="AF1015" s="211">
        <f t="shared" si="253"/>
        <v>0</v>
      </c>
      <c r="AG1015" s="50"/>
      <c r="AH1015" s="43"/>
      <c r="AI1015" s="46"/>
      <c r="AJ1015" s="43"/>
      <c r="AK1015" s="43"/>
      <c r="AL1015" s="46"/>
      <c r="AM1015" s="47"/>
      <c r="AN1015" s="76">
        <f t="shared" si="250"/>
        <v>0</v>
      </c>
      <c r="AO1015" s="76">
        <f t="shared" si="254"/>
        <v>0</v>
      </c>
      <c r="AP1015" s="214"/>
      <c r="AQ1015" s="76">
        <f t="shared" si="251"/>
        <v>0</v>
      </c>
      <c r="AR1015" s="91">
        <f t="shared" si="255"/>
        <v>0</v>
      </c>
      <c r="AS1015" s="184">
        <f>IF(EA_Tabelle!$AI1015="Ja",EA_Tabelle!$AM1015,IF(EA_Tabelle!$Y1015&lt;&gt;"",EA_Tabelle!$Y1015,EA_Tabelle!$U1015))</f>
        <v>0</v>
      </c>
      <c r="AT1015" s="76">
        <f>IF(EA_Tabelle!$AI1015="Ja",EA_Tabelle!$AN1015,IF(EA_Tabelle!$AC1015&lt;&gt;0,EA_Tabelle!$AC1015,EA_Tabelle!$W1015))</f>
        <v>0</v>
      </c>
      <c r="AU1015" s="91">
        <f>IF(EA_Tabelle!$AI1015="Ja",EA_Tabelle!$AO1015,IF(EA_Tabelle!$AF1015&lt;&gt;0,EA_Tabelle!$AF1015,EA_Tabelle!$X1015))</f>
        <v>0</v>
      </c>
    </row>
    <row r="1016" spans="1:47" ht="25" customHeight="1" x14ac:dyDescent="0.3">
      <c r="A1016" s="89" t="str">
        <f t="shared" si="256"/>
        <v>0_996</v>
      </c>
      <c r="B1016" s="78">
        <f t="shared" si="243"/>
        <v>0</v>
      </c>
      <c r="C1016" s="78">
        <f>IF(EA_Tabelle!$B691="","",COUNTIF($B$20:B1015,EA_Tabelle!$B691)+1)</f>
        <v>996</v>
      </c>
      <c r="D1016" s="77">
        <f t="shared" si="257"/>
        <v>0</v>
      </c>
      <c r="E1016" s="77" t="e">
        <f>INDEX(Lieferanten[L_ID],MATCH(EA_Tabelle!$M1016,Lieferanten[Lieferantenbezeichnung],0))</f>
        <v>#N/A</v>
      </c>
      <c r="F1016" s="79">
        <f t="shared" si="244"/>
        <v>0</v>
      </c>
      <c r="G1016" s="79" t="str">
        <f>IF(EA_Tabelle!$L1016="","",(INDEX(BT[Ressort],MATCH(EA_Tabelle!$L1016,BT[Bedarfsträger],0))))</f>
        <v/>
      </c>
      <c r="H1016" s="80" t="str">
        <f>IF(EA_Tabelle!$L1016="","",(INDEX(BT[BT_ID],MATCH(EA_Tabelle!$L1016,BT[Bedarfsträger],0))))</f>
        <v/>
      </c>
      <c r="I1016" s="82">
        <f t="shared" si="245"/>
        <v>0</v>
      </c>
      <c r="J1016" s="82">
        <f t="shared" si="246"/>
        <v>0</v>
      </c>
      <c r="K1016" s="83">
        <f t="shared" si="247"/>
        <v>0</v>
      </c>
      <c r="L1016" s="44"/>
      <c r="M1016" s="46"/>
      <c r="N1016" s="208"/>
      <c r="O1016" s="44"/>
      <c r="P1016" s="43"/>
      <c r="Q1016" s="206"/>
      <c r="R1016" s="44"/>
      <c r="S1016" s="90"/>
      <c r="T1016" s="46"/>
      <c r="U1016" s="210"/>
      <c r="V1016" s="43"/>
      <c r="W1016" s="186">
        <f>IFERROR(U1016*INDEX(Preisstufen[Netto],MATCH(EA_Tabelle!T1016,Preisstufen[Preisstufe],0)),0)</f>
        <v>0</v>
      </c>
      <c r="X1016" s="186">
        <f t="shared" si="258"/>
        <v>0</v>
      </c>
      <c r="Y1016" s="47"/>
      <c r="Z1016" s="211"/>
      <c r="AA1016" s="212"/>
      <c r="AB1016" s="193">
        <f t="shared" si="248"/>
        <v>0</v>
      </c>
      <c r="AC1016" s="211">
        <f t="shared" si="249"/>
        <v>0</v>
      </c>
      <c r="AD1016" s="88">
        <v>0.19</v>
      </c>
      <c r="AE1016" s="195">
        <f t="shared" si="252"/>
        <v>0</v>
      </c>
      <c r="AF1016" s="211">
        <f t="shared" si="253"/>
        <v>0</v>
      </c>
      <c r="AG1016" s="50"/>
      <c r="AH1016" s="43"/>
      <c r="AI1016" s="46"/>
      <c r="AJ1016" s="43"/>
      <c r="AK1016" s="43"/>
      <c r="AL1016" s="46"/>
      <c r="AM1016" s="47"/>
      <c r="AN1016" s="76">
        <f t="shared" si="250"/>
        <v>0</v>
      </c>
      <c r="AO1016" s="76">
        <f t="shared" si="254"/>
        <v>0</v>
      </c>
      <c r="AP1016" s="214"/>
      <c r="AQ1016" s="76">
        <f t="shared" si="251"/>
        <v>0</v>
      </c>
      <c r="AR1016" s="91">
        <f t="shared" si="255"/>
        <v>0</v>
      </c>
      <c r="AS1016" s="184">
        <f>IF(EA_Tabelle!$AI1016="Ja",EA_Tabelle!$AM1016,IF(EA_Tabelle!$Y1016&lt;&gt;"",EA_Tabelle!$Y1016,EA_Tabelle!$U1016))</f>
        <v>0</v>
      </c>
      <c r="AT1016" s="76">
        <f>IF(EA_Tabelle!$AI1016="Ja",EA_Tabelle!$AN1016,IF(EA_Tabelle!$AC1016&lt;&gt;0,EA_Tabelle!$AC1016,EA_Tabelle!$W1016))</f>
        <v>0</v>
      </c>
      <c r="AU1016" s="91">
        <f>IF(EA_Tabelle!$AI1016="Ja",EA_Tabelle!$AO1016,IF(EA_Tabelle!$AF1016&lt;&gt;0,EA_Tabelle!$AF1016,EA_Tabelle!$X1016))</f>
        <v>0</v>
      </c>
    </row>
    <row r="1017" spans="1:47" ht="25" customHeight="1" x14ac:dyDescent="0.3">
      <c r="A1017" s="89" t="str">
        <f t="shared" si="256"/>
        <v>0_997</v>
      </c>
      <c r="B1017" s="78">
        <f t="shared" si="243"/>
        <v>0</v>
      </c>
      <c r="C1017" s="78">
        <f>IF(EA_Tabelle!$B692="","",COUNTIF($B$20:B1016,EA_Tabelle!$B692)+1)</f>
        <v>997</v>
      </c>
      <c r="D1017" s="77">
        <f t="shared" si="257"/>
        <v>0</v>
      </c>
      <c r="E1017" s="77" t="e">
        <f>INDEX(Lieferanten[L_ID],MATCH(EA_Tabelle!$M1017,Lieferanten[Lieferantenbezeichnung],0))</f>
        <v>#N/A</v>
      </c>
      <c r="F1017" s="79">
        <f t="shared" si="244"/>
        <v>0</v>
      </c>
      <c r="G1017" s="79" t="str">
        <f>IF(EA_Tabelle!$L1017="","",(INDEX(BT[Ressort],MATCH(EA_Tabelle!$L1017,BT[Bedarfsträger],0))))</f>
        <v/>
      </c>
      <c r="H1017" s="80" t="str">
        <f>IF(EA_Tabelle!$L1017="","",(INDEX(BT[BT_ID],MATCH(EA_Tabelle!$L1017,BT[Bedarfsträger],0))))</f>
        <v/>
      </c>
      <c r="I1017" s="82">
        <f t="shared" si="245"/>
        <v>0</v>
      </c>
      <c r="J1017" s="82">
        <f t="shared" si="246"/>
        <v>0</v>
      </c>
      <c r="K1017" s="83">
        <f t="shared" si="247"/>
        <v>0</v>
      </c>
      <c r="L1017" s="44"/>
      <c r="M1017" s="46"/>
      <c r="N1017" s="208"/>
      <c r="O1017" s="44"/>
      <c r="P1017" s="43"/>
      <c r="Q1017" s="206"/>
      <c r="R1017" s="44"/>
      <c r="S1017" s="90"/>
      <c r="T1017" s="46"/>
      <c r="U1017" s="210"/>
      <c r="V1017" s="43"/>
      <c r="W1017" s="186">
        <f>IFERROR(U1017*INDEX(Preisstufen[Netto],MATCH(EA_Tabelle!T1017,Preisstufen[Preisstufe],0)),0)</f>
        <v>0</v>
      </c>
      <c r="X1017" s="186">
        <f t="shared" si="258"/>
        <v>0</v>
      </c>
      <c r="Y1017" s="47"/>
      <c r="Z1017" s="211"/>
      <c r="AA1017" s="212"/>
      <c r="AB1017" s="193">
        <f t="shared" si="248"/>
        <v>0</v>
      </c>
      <c r="AC1017" s="211">
        <f t="shared" si="249"/>
        <v>0</v>
      </c>
      <c r="AD1017" s="88">
        <v>0.19</v>
      </c>
      <c r="AE1017" s="195">
        <f t="shared" si="252"/>
        <v>0</v>
      </c>
      <c r="AF1017" s="211">
        <f t="shared" si="253"/>
        <v>0</v>
      </c>
      <c r="AG1017" s="50"/>
      <c r="AH1017" s="43"/>
      <c r="AI1017" s="46"/>
      <c r="AJ1017" s="43"/>
      <c r="AK1017" s="43"/>
      <c r="AL1017" s="46"/>
      <c r="AM1017" s="47"/>
      <c r="AN1017" s="76">
        <f t="shared" si="250"/>
        <v>0</v>
      </c>
      <c r="AO1017" s="76">
        <f t="shared" si="254"/>
        <v>0</v>
      </c>
      <c r="AP1017" s="214"/>
      <c r="AQ1017" s="76">
        <f t="shared" si="251"/>
        <v>0</v>
      </c>
      <c r="AR1017" s="91">
        <f t="shared" si="255"/>
        <v>0</v>
      </c>
      <c r="AS1017" s="184">
        <f>IF(EA_Tabelle!$AI1017="Ja",EA_Tabelle!$AM1017,IF(EA_Tabelle!$Y1017&lt;&gt;"",EA_Tabelle!$Y1017,EA_Tabelle!$U1017))</f>
        <v>0</v>
      </c>
      <c r="AT1017" s="76">
        <f>IF(EA_Tabelle!$AI1017="Ja",EA_Tabelle!$AN1017,IF(EA_Tabelle!$AC1017&lt;&gt;0,EA_Tabelle!$AC1017,EA_Tabelle!$W1017))</f>
        <v>0</v>
      </c>
      <c r="AU1017" s="91">
        <f>IF(EA_Tabelle!$AI1017="Ja",EA_Tabelle!$AO1017,IF(EA_Tabelle!$AF1017&lt;&gt;0,EA_Tabelle!$AF1017,EA_Tabelle!$X1017))</f>
        <v>0</v>
      </c>
    </row>
    <row r="1018" spans="1:47" ht="25" customHeight="1" x14ac:dyDescent="0.3">
      <c r="A1018" s="89" t="str">
        <f t="shared" si="256"/>
        <v>0_998</v>
      </c>
      <c r="B1018" s="78">
        <f t="shared" si="243"/>
        <v>0</v>
      </c>
      <c r="C1018" s="78">
        <f>IF(EA_Tabelle!$B693="","",COUNTIF($B$20:B1017,EA_Tabelle!$B693)+1)</f>
        <v>998</v>
      </c>
      <c r="D1018" s="77">
        <f t="shared" si="257"/>
        <v>0</v>
      </c>
      <c r="E1018" s="77" t="e">
        <f>INDEX(Lieferanten[L_ID],MATCH(EA_Tabelle!$M1018,Lieferanten[Lieferantenbezeichnung],0))</f>
        <v>#N/A</v>
      </c>
      <c r="F1018" s="79">
        <f t="shared" si="244"/>
        <v>0</v>
      </c>
      <c r="G1018" s="79" t="str">
        <f>IF(EA_Tabelle!$L1018="","",(INDEX(BT[Ressort],MATCH(EA_Tabelle!$L1018,BT[Bedarfsträger],0))))</f>
        <v/>
      </c>
      <c r="H1018" s="80" t="str">
        <f>IF(EA_Tabelle!$L1018="","",(INDEX(BT[BT_ID],MATCH(EA_Tabelle!$L1018,BT[Bedarfsträger],0))))</f>
        <v/>
      </c>
      <c r="I1018" s="82">
        <f t="shared" si="245"/>
        <v>0</v>
      </c>
      <c r="J1018" s="82">
        <f t="shared" si="246"/>
        <v>0</v>
      </c>
      <c r="K1018" s="83">
        <f t="shared" si="247"/>
        <v>0</v>
      </c>
      <c r="L1018" s="44"/>
      <c r="M1018" s="46"/>
      <c r="N1018" s="208"/>
      <c r="O1018" s="44"/>
      <c r="P1018" s="43"/>
      <c r="Q1018" s="206"/>
      <c r="R1018" s="44"/>
      <c r="S1018" s="90"/>
      <c r="T1018" s="46"/>
      <c r="U1018" s="210"/>
      <c r="V1018" s="43"/>
      <c r="W1018" s="186">
        <f>IFERROR(U1018*INDEX(Preisstufen[Netto],MATCH(EA_Tabelle!T1018,Preisstufen[Preisstufe],0)),0)</f>
        <v>0</v>
      </c>
      <c r="X1018" s="186">
        <f t="shared" si="258"/>
        <v>0</v>
      </c>
      <c r="Y1018" s="47"/>
      <c r="Z1018" s="211"/>
      <c r="AA1018" s="212"/>
      <c r="AB1018" s="193">
        <f t="shared" si="248"/>
        <v>0</v>
      </c>
      <c r="AC1018" s="211">
        <f t="shared" si="249"/>
        <v>0</v>
      </c>
      <c r="AD1018" s="88">
        <v>0.19</v>
      </c>
      <c r="AE1018" s="195">
        <f t="shared" si="252"/>
        <v>0</v>
      </c>
      <c r="AF1018" s="211">
        <f t="shared" si="253"/>
        <v>0</v>
      </c>
      <c r="AG1018" s="50"/>
      <c r="AH1018" s="43"/>
      <c r="AI1018" s="46"/>
      <c r="AJ1018" s="43"/>
      <c r="AK1018" s="43"/>
      <c r="AL1018" s="46"/>
      <c r="AM1018" s="47"/>
      <c r="AN1018" s="76">
        <f t="shared" si="250"/>
        <v>0</v>
      </c>
      <c r="AO1018" s="76">
        <f t="shared" si="254"/>
        <v>0</v>
      </c>
      <c r="AP1018" s="214"/>
      <c r="AQ1018" s="76">
        <f t="shared" si="251"/>
        <v>0</v>
      </c>
      <c r="AR1018" s="91">
        <f t="shared" si="255"/>
        <v>0</v>
      </c>
      <c r="AS1018" s="184">
        <f>IF(EA_Tabelle!$AI1018="Ja",EA_Tabelle!$AM1018,IF(EA_Tabelle!$Y1018&lt;&gt;"",EA_Tabelle!$Y1018,EA_Tabelle!$U1018))</f>
        <v>0</v>
      </c>
      <c r="AT1018" s="76">
        <f>IF(EA_Tabelle!$AI1018="Ja",EA_Tabelle!$AN1018,IF(EA_Tabelle!$AC1018&lt;&gt;0,EA_Tabelle!$AC1018,EA_Tabelle!$W1018))</f>
        <v>0</v>
      </c>
      <c r="AU1018" s="91">
        <f>IF(EA_Tabelle!$AI1018="Ja",EA_Tabelle!$AO1018,IF(EA_Tabelle!$AF1018&lt;&gt;0,EA_Tabelle!$AF1018,EA_Tabelle!$X1018))</f>
        <v>0</v>
      </c>
    </row>
    <row r="1019" spans="1:47" ht="25" customHeight="1" x14ac:dyDescent="0.3">
      <c r="A1019" s="89" t="str">
        <f t="shared" si="256"/>
        <v>0_999</v>
      </c>
      <c r="B1019" s="78">
        <f t="shared" si="243"/>
        <v>0</v>
      </c>
      <c r="C1019" s="78">
        <f>IF(EA_Tabelle!$B694="","",COUNTIF($B$20:B1018,EA_Tabelle!$B694)+1)</f>
        <v>999</v>
      </c>
      <c r="D1019" s="77">
        <f t="shared" si="257"/>
        <v>0</v>
      </c>
      <c r="E1019" s="77" t="e">
        <f>INDEX(Lieferanten[L_ID],MATCH(EA_Tabelle!$M1019,Lieferanten[Lieferantenbezeichnung],0))</f>
        <v>#N/A</v>
      </c>
      <c r="F1019" s="79">
        <f t="shared" si="244"/>
        <v>0</v>
      </c>
      <c r="G1019" s="79" t="str">
        <f>IF(EA_Tabelle!$L1019="","",(INDEX(BT[Ressort],MATCH(EA_Tabelle!$L1019,BT[Bedarfsträger],0))))</f>
        <v/>
      </c>
      <c r="H1019" s="80" t="str">
        <f>IF(EA_Tabelle!$L1019="","",(INDEX(BT[BT_ID],MATCH(EA_Tabelle!$L1019,BT[Bedarfsträger],0))))</f>
        <v/>
      </c>
      <c r="I1019" s="82">
        <f t="shared" si="245"/>
        <v>0</v>
      </c>
      <c r="J1019" s="82">
        <f t="shared" si="246"/>
        <v>0</v>
      </c>
      <c r="K1019" s="83">
        <f t="shared" si="247"/>
        <v>0</v>
      </c>
      <c r="L1019" s="44"/>
      <c r="M1019" s="46"/>
      <c r="N1019" s="208"/>
      <c r="O1019" s="44"/>
      <c r="P1019" s="43"/>
      <c r="Q1019" s="206"/>
      <c r="R1019" s="44"/>
      <c r="S1019" s="90"/>
      <c r="T1019" s="46"/>
      <c r="U1019" s="210"/>
      <c r="V1019" s="43"/>
      <c r="W1019" s="186">
        <f>IFERROR(U1019*INDEX(Preisstufen[Netto],MATCH(EA_Tabelle!T1019,Preisstufen[Preisstufe],0)),0)</f>
        <v>0</v>
      </c>
      <c r="X1019" s="186">
        <f t="shared" si="258"/>
        <v>0</v>
      </c>
      <c r="Y1019" s="47"/>
      <c r="Z1019" s="211"/>
      <c r="AA1019" s="212"/>
      <c r="AB1019" s="193">
        <f t="shared" si="248"/>
        <v>0</v>
      </c>
      <c r="AC1019" s="211">
        <f t="shared" si="249"/>
        <v>0</v>
      </c>
      <c r="AD1019" s="88">
        <v>0.19</v>
      </c>
      <c r="AE1019" s="195">
        <f t="shared" si="252"/>
        <v>0</v>
      </c>
      <c r="AF1019" s="211">
        <f t="shared" si="253"/>
        <v>0</v>
      </c>
      <c r="AG1019" s="50"/>
      <c r="AH1019" s="43"/>
      <c r="AI1019" s="46"/>
      <c r="AJ1019" s="43"/>
      <c r="AK1019" s="43"/>
      <c r="AL1019" s="46"/>
      <c r="AM1019" s="47"/>
      <c r="AN1019" s="76">
        <f t="shared" si="250"/>
        <v>0</v>
      </c>
      <c r="AO1019" s="76">
        <f t="shared" si="254"/>
        <v>0</v>
      </c>
      <c r="AP1019" s="214"/>
      <c r="AQ1019" s="76">
        <f t="shared" si="251"/>
        <v>0</v>
      </c>
      <c r="AR1019" s="91">
        <f t="shared" si="255"/>
        <v>0</v>
      </c>
      <c r="AS1019" s="184">
        <f>IF(EA_Tabelle!$AI1019="Ja",EA_Tabelle!$AM1019,IF(EA_Tabelle!$Y1019&lt;&gt;"",EA_Tabelle!$Y1019,EA_Tabelle!$U1019))</f>
        <v>0</v>
      </c>
      <c r="AT1019" s="76">
        <f>IF(EA_Tabelle!$AI1019="Ja",EA_Tabelle!$AN1019,IF(EA_Tabelle!$AC1019&lt;&gt;0,EA_Tabelle!$AC1019,EA_Tabelle!$W1019))</f>
        <v>0</v>
      </c>
      <c r="AU1019" s="91">
        <f>IF(EA_Tabelle!$AI1019="Ja",EA_Tabelle!$AO1019,IF(EA_Tabelle!$AF1019&lt;&gt;0,EA_Tabelle!$AF1019,EA_Tabelle!$X1019))</f>
        <v>0</v>
      </c>
    </row>
    <row r="1020" spans="1:47" ht="25" customHeight="1" x14ac:dyDescent="0.3">
      <c r="A1020" s="89" t="str">
        <f t="shared" ref="A1020" si="259">IF(B1020="","",B1020&amp;"_"&amp;C1020)</f>
        <v>0_1000</v>
      </c>
      <c r="B1020" s="78">
        <f t="shared" si="243"/>
        <v>0</v>
      </c>
      <c r="C1020" s="78">
        <f>IF(EA_Tabelle!$B695="","",COUNTIF($B$20:B1019,EA_Tabelle!$B695)+1)</f>
        <v>1000</v>
      </c>
      <c r="D1020" s="77">
        <f t="shared" si="257"/>
        <v>0</v>
      </c>
      <c r="E1020" s="77" t="e">
        <f>INDEX(Lieferanten[L_ID],MATCH(EA_Tabelle!$M1020,Lieferanten[Lieferantenbezeichnung],0))</f>
        <v>#N/A</v>
      </c>
      <c r="F1020" s="79">
        <f t="shared" si="244"/>
        <v>0</v>
      </c>
      <c r="G1020" s="79" t="str">
        <f>IF(EA_Tabelle!$L1020="","",(INDEX(BT[Ressort],MATCH(EA_Tabelle!$L1020,BT[Bedarfsträger],0))))</f>
        <v/>
      </c>
      <c r="H1020" s="80" t="str">
        <f>IF(EA_Tabelle!$L1020="","",(INDEX(BT[BT_ID],MATCH(EA_Tabelle!$L1020,BT[Bedarfsträger],0))))</f>
        <v/>
      </c>
      <c r="I1020" s="82">
        <f t="shared" si="245"/>
        <v>0</v>
      </c>
      <c r="J1020" s="82">
        <f t="shared" si="246"/>
        <v>0</v>
      </c>
      <c r="K1020" s="83">
        <f t="shared" si="247"/>
        <v>0</v>
      </c>
      <c r="L1020" s="44"/>
      <c r="M1020" s="46"/>
      <c r="N1020" s="208"/>
      <c r="O1020" s="44"/>
      <c r="P1020" s="43"/>
      <c r="Q1020" s="206"/>
      <c r="R1020" s="44"/>
      <c r="S1020" s="90"/>
      <c r="T1020" s="46"/>
      <c r="U1020" s="210"/>
      <c r="V1020" s="43"/>
      <c r="W1020" s="186">
        <f>IFERROR(U1020*INDEX(Preisstufen[Netto],MATCH(EA_Tabelle!T1020,Preisstufen[Preisstufe],0)),0)</f>
        <v>0</v>
      </c>
      <c r="X1020" s="186">
        <f t="shared" si="258"/>
        <v>0</v>
      </c>
      <c r="Y1020" s="47"/>
      <c r="Z1020" s="211"/>
      <c r="AA1020" s="212"/>
      <c r="AB1020" s="193">
        <f t="shared" si="248"/>
        <v>0</v>
      </c>
      <c r="AC1020" s="211">
        <f t="shared" si="249"/>
        <v>0</v>
      </c>
      <c r="AD1020" s="88">
        <v>0.19</v>
      </c>
      <c r="AE1020" s="195">
        <f t="shared" si="252"/>
        <v>0</v>
      </c>
      <c r="AF1020" s="211">
        <f t="shared" si="253"/>
        <v>0</v>
      </c>
      <c r="AG1020" s="50"/>
      <c r="AH1020" s="43"/>
      <c r="AI1020" s="46"/>
      <c r="AJ1020" s="43"/>
      <c r="AK1020" s="43"/>
      <c r="AL1020" s="46"/>
      <c r="AM1020" s="47"/>
      <c r="AN1020" s="76">
        <f t="shared" si="250"/>
        <v>0</v>
      </c>
      <c r="AO1020" s="76">
        <f t="shared" si="254"/>
        <v>0</v>
      </c>
      <c r="AP1020" s="214"/>
      <c r="AQ1020" s="76">
        <f t="shared" si="251"/>
        <v>0</v>
      </c>
      <c r="AR1020" s="91">
        <f t="shared" si="255"/>
        <v>0</v>
      </c>
      <c r="AS1020" s="184">
        <f>IF(EA_Tabelle!$AI1020="Ja",EA_Tabelle!$AM1020,IF(EA_Tabelle!$Y1020&lt;&gt;"",EA_Tabelle!$Y1020,EA_Tabelle!$U1020))</f>
        <v>0</v>
      </c>
      <c r="AT1020" s="76">
        <f>IF(EA_Tabelle!$AI1020="Ja",EA_Tabelle!$AN1020,IF(EA_Tabelle!$AC1020&lt;&gt;0,EA_Tabelle!$AC1020,EA_Tabelle!$W1020))</f>
        <v>0</v>
      </c>
      <c r="AU1020" s="91">
        <f>IF(EA_Tabelle!$AI1020="Ja",EA_Tabelle!$AO1020,IF(EA_Tabelle!$AF1020&lt;&gt;0,EA_Tabelle!$AF1020,EA_Tabelle!$X1020))</f>
        <v>0</v>
      </c>
    </row>
    <row r="1022" spans="1:47" x14ac:dyDescent="0.3">
      <c r="AN1022" s="86" t="s">
        <v>167</v>
      </c>
      <c r="AO1022" s="86" t="s">
        <v>167</v>
      </c>
      <c r="AP1022" s="86" t="s">
        <v>167</v>
      </c>
      <c r="AQ1022" s="86" t="s">
        <v>167</v>
      </c>
      <c r="AR1022" s="86" t="s">
        <v>167</v>
      </c>
      <c r="AS1022" s="185" t="s">
        <v>167</v>
      </c>
      <c r="AT1022" s="86" t="s">
        <v>167</v>
      </c>
      <c r="AU1022" s="86" t="s">
        <v>167</v>
      </c>
    </row>
  </sheetData>
  <sheetProtection password="CF75" sheet="1" formatCells="0" formatColumns="0" formatRows="0" insertColumns="0" insertRows="0" insertHyperlinks="0" deleteColumns="0" deleteRows="0" sort="0" autoFilter="0" pivotTables="0"/>
  <mergeCells count="16">
    <mergeCell ref="Y8:AA8"/>
    <mergeCell ref="Y10:AA10"/>
    <mergeCell ref="Y12:AA12"/>
    <mergeCell ref="Y4:AA4"/>
    <mergeCell ref="Y6:AA6"/>
    <mergeCell ref="L15:L16"/>
    <mergeCell ref="L17:R17"/>
    <mergeCell ref="S12:U12"/>
    <mergeCell ref="S4:U4"/>
    <mergeCell ref="N4:P4"/>
    <mergeCell ref="S8:U8"/>
    <mergeCell ref="S6:U6"/>
    <mergeCell ref="N6:P6"/>
    <mergeCell ref="S10:U10"/>
    <mergeCell ref="N8:P8"/>
    <mergeCell ref="N12:P12"/>
  </mergeCells>
  <conditionalFormatting sqref="T21:X1020">
    <cfRule type="expression" dxfId="65" priority="4">
      <formula>$S$4&lt;&gt;"Beratervertrag"</formula>
    </cfRule>
  </conditionalFormatting>
  <conditionalFormatting sqref="T20:X20">
    <cfRule type="expression" dxfId="64" priority="3">
      <formula>$S$4&lt;&gt;"Beratervertrag"</formula>
    </cfRule>
  </conditionalFormatting>
  <conditionalFormatting sqref="Y20:Z20">
    <cfRule type="expression" dxfId="63" priority="2">
      <formula>$S$4="Beratervertrag"</formula>
    </cfRule>
  </conditionalFormatting>
  <conditionalFormatting sqref="Y21:Z1020">
    <cfRule type="expression" dxfId="62" priority="1">
      <formula>$S$4="Beratervertrag"</formula>
    </cfRule>
  </conditionalFormatting>
  <dataValidations xWindow="1405" yWindow="625" count="58">
    <dataValidation type="list" allowBlank="1" showInputMessage="1" showErrorMessage="1" sqref="AI21:AI1020" xr:uid="{00000000-0002-0000-0100-000000000000}">
      <formula1>"Ja, Nein"</formula1>
    </dataValidation>
    <dataValidation type="list" errorStyle="warning" allowBlank="1" showInputMessage="1" showErrorMessage="1" sqref="L21:L1020" xr:uid="{00000000-0002-0000-0100-000001000000}">
      <formula1>INDIRECT("BT[Bedarfsträger]")</formula1>
    </dataValidation>
    <dataValidation type="list" errorStyle="warning" allowBlank="1" showInputMessage="1" showErrorMessage="1" sqref="M21:M1020" xr:uid="{00000000-0002-0000-0100-000002000000}">
      <formula1>INDIRECT("Lieferanten[Lieferantenbezeichnung]")</formula1>
    </dataValidation>
    <dataValidation type="list" allowBlank="1" showInputMessage="1" showErrorMessage="1" sqref="S21:S1020" xr:uid="{00000000-0002-0000-0100-000003000000}">
      <formula1>Maßeinheiten</formula1>
    </dataValidation>
    <dataValidation type="date" operator="greaterThan" allowBlank="1" showInputMessage="1" showErrorMessage="1" error="Bitte Datum nach dem Startdatum des Vertrags eintragen._x000a_" sqref="AG21:AG1020" xr:uid="{00000000-0002-0000-0100-000004000000}">
      <formula1>VStart</formula1>
    </dataValidation>
    <dataValidation type="date" operator="greaterThanOrEqual" allowBlank="1" showInputMessage="1" showErrorMessage="1" error="Bitte geben Sie ein Datum nach dem &quot;tatsächlichen Lieferdatum / Ende des Leistungszeitraums&quot; an." sqref="AK21:AK1020" xr:uid="{00000000-0002-0000-0100-000005000000}">
      <formula1>AJ21</formula1>
    </dataValidation>
    <dataValidation type="decimal" operator="greaterThanOrEqual" allowBlank="1" showInputMessage="1" showErrorMessage="1" sqref="AM21:AM1020" xr:uid="{00000000-0002-0000-0100-000006000000}">
      <formula1>0</formula1>
    </dataValidation>
    <dataValidation type="decimal" allowBlank="1" showInputMessage="1" showErrorMessage="1" error="Bitte Zahl zwischen 0 und 1 oder Prozentsatz zwischen 0 und 100 eingeben." sqref="AD21:AD1020" xr:uid="{00000000-0002-0000-0100-000007000000}">
      <formula1>0</formula1>
      <formula2>1</formula2>
    </dataValidation>
    <dataValidation type="date" operator="greaterThanOrEqual" allowBlank="1" showInputMessage="1" showErrorMessage="1" sqref="N10" xr:uid="{00000000-0002-0000-0100-000008000000}">
      <formula1>36526</formula1>
    </dataValidation>
    <dataValidation type="date" operator="greaterThanOrEqual" allowBlank="1" showInputMessage="1" showErrorMessage="1" promptTitle="Pflichtfeld" prompt="Bitte geben Sie hier das Ende des Berichtszeitraums ein (Datum bis zu dem Bestellungen im vorliegenden Bericht berücksichtigt wurden)._x000a_" sqref="P10" xr:uid="{00000000-0002-0000-0100-000009000000}">
      <formula1>N10</formula1>
    </dataValidation>
    <dataValidation type="list" allowBlank="1" showInputMessage="1" sqref="N4:P4" xr:uid="{00000000-0002-0000-0100-00000A000000}">
      <formula1>INDIRECT("Lieferanten[Lieferantenbezeichnung]")</formula1>
    </dataValidation>
    <dataValidation type="decimal" operator="greaterThanOrEqual" allowBlank="1" showErrorMessage="1" error="Bitte Zahl größer 0 eingeben." sqref="Y21:Y1020" xr:uid="{00000000-0002-0000-0100-00000B000000}">
      <formula1>0</formula1>
    </dataValidation>
    <dataValidation type="decimal" operator="greaterThanOrEqual" allowBlank="1" showInputMessage="1" showErrorMessage="1" error="Bitte Zahl größer 0 eingeben." sqref="Z21:Z1020 AB21:AB1020 AE21:AF1020" xr:uid="{00000000-0002-0000-0100-00000C000000}">
      <formula1>0</formula1>
    </dataValidation>
    <dataValidation type="decimal" allowBlank="1" showInputMessage="1" showErrorMessage="1" error="Bitte Zahl zwischen 0 und 1 eingeben." sqref="AA21:AA1020" xr:uid="{00000000-0002-0000-0100-00000D000000}">
      <formula1>0</formula1>
      <formula2>1</formula2>
    </dataValidation>
    <dataValidation type="decimal" operator="greaterThanOrEqual" allowBlank="1" showErrorMessage="1" error="Bitte Zahl größer 0 eingeben." prompt="Bitte Zahl größer 0 eingeben." sqref="AC21:AC1020 AN21:AO1020 AQ21:AR1020" xr:uid="{00000000-0002-0000-0100-00000E000000}">
      <formula1>0</formula1>
    </dataValidation>
    <dataValidation type="date" operator="greaterThanOrEqual" allowBlank="1" showInputMessage="1" showErrorMessage="1" error="Bitte Datum nach dem &quot;Beginn des Leistungszeitraums&quot; eintragen (sofern ein Beginndatum eingetragen wurde)._x000a_" sqref="AH21:AH1020" xr:uid="{00000000-0002-0000-0100-00000F000000}">
      <formula1>AG21</formula1>
    </dataValidation>
    <dataValidation allowBlank="1" showInputMessage="1" showErrorMessage="1" promptTitle="Pflichtfeld" prompt="Bitte wählen Sie den abrufenden Bedarfsträger aus dem Drop-Down aus. Sollte der abrufende Bedarfsträger nicht in der Liste erscheinen, wenden Sie sich bitte an das Vertragsmanagement der ZIB." sqref="L20" xr:uid="{00000000-0002-0000-0100-000010000000}"/>
    <dataValidation allowBlank="1" showInputMessage="1" showErrorMessage="1" promptTitle="Optionales Feld" prompt="Bitte wählen Sie den leistenden Lieferanten aus. Sofern es keine Subunternehmer in dem Rahmenvertrag gibt, sind das in der Regel Sie selbst." sqref="M20" xr:uid="{00000000-0002-0000-0100-000011000000}"/>
    <dataValidation allowBlank="1" showInputMessage="1" showErrorMessage="1" promptTitle="Pflichtfeld" prompt="Bitte geben Sie hier die Bestellnummer aus dem KdB ein. Falls es sich nicht um einen KdB-Abruf handelt und Ihnen von Seiten des Auftragebers keine Bestellnummer kommuniziert wurde, lassen Sie dieses Feld leer._x000a_" sqref="N20" xr:uid="{00000000-0002-0000-0100-000012000000}"/>
    <dataValidation allowBlank="1" showInputMessage="1" showErrorMessage="1" promptTitle="Optionales Feld" prompt="Hier können Sie zur besseren Zuordnung bei späterer Kommunikation mit dem Vertragsmanagement Ihre eigene interne Bestellnummer oder Auftragsnummer eintragen." sqref="O20" xr:uid="{00000000-0002-0000-0100-000013000000}"/>
    <dataValidation allowBlank="1" showInputMessage="1" showErrorMessage="1" promptTitle="Pflichtfeld" prompt="Bitte geben Sie hier das Datum der Bestellung bzw. des Auftrags ein." sqref="P20" xr:uid="{00000000-0002-0000-0100-000014000000}"/>
    <dataValidation allowBlank="1" showInputMessage="1" showErrorMessage="1" promptTitle="Optionales Feld" prompt="Bitte geben Sie, falls ein Katalog existiert und Sie auf Produktebene berichten, hier die Produktnummer an." sqref="Q20" xr:uid="{00000000-0002-0000-0100-000015000000}"/>
    <dataValidation allowBlank="1" showInputMessage="1" showErrorMessage="1" promptTitle="Pflichtfeld" prompt="Bitte geben Sie hier die Bezeichnung des Produkts oder der Dienstleistung bzw. bei Beraterverträgen den Projekttitel an." sqref="R20" xr:uid="{00000000-0002-0000-0100-000016000000}"/>
    <dataValidation allowBlank="1" showInputMessage="1" showErrorMessage="1" promptTitle="Optionales Feld" prompt="Bitte wählen Sie hier die zutreffende Einheit aus, sofern Sie auf Produktebene berichten. Für Hardware Verträge ist das in der Regel &quot;Stück&quot;, für Beraterverträge normalerweise &quot;PT&quot; usw." sqref="S20" xr:uid="{00000000-0002-0000-0100-000017000000}"/>
    <dataValidation allowBlank="1" showInputMessage="1" showErrorMessage="1" promptTitle="Pflichtfeld bei Beraterverträgen" prompt="Wählen Sie hier bitte die Preisstufe aus, in die der Abruf fällt. Üblicherweise umfassen Bestellungen mehrere Preisstufen, entsprechend ist für jede Preisstufe für die gleiche Bestellung jeweils eine Zeile anzulegen und auszufüllen." sqref="T20" xr:uid="{00000000-0002-0000-0100-000018000000}"/>
    <dataValidation allowBlank="1" showInputMessage="1" showErrorMessage="1" promptTitle="Optionales Feld" prompt="Hier können angefragte PT, die noch nicht abschließend beauftragt sind, eingetragen werden, um das Vertragsvolumen entsprechend bis zum Abschluss der Verhanldungen zu blocken." sqref="U20" xr:uid="{00000000-0002-0000-0100-000019000000}"/>
    <dataValidation allowBlank="1" showInputMessage="1" showErrorMessage="1" promptTitle="Pflichtfeld bei Beraterverträgen" prompt="Bitte wählen Sie hier aus, ob der Vertragsabschluss erfolgt ist bzw. der Auftrag erteilt wurde. Dieses Feld sollte auf &quot;Nein&quot; stehen, wenn die PT bisher nur angefragt, aber noch nicht beauftragt wurden." sqref="V20" xr:uid="{00000000-0002-0000-0100-00001A000000}"/>
    <dataValidation allowBlank="1" showInputMessage="1" showErrorMessage="1" promptTitle="Optionales Feld" prompt="Tragen sie hier bitte das angefragte Nettovolumen in EUR ein, das den angefragten PT entspricht." sqref="W20" xr:uid="{00000000-0002-0000-0100-00001B000000}"/>
    <dataValidation allowBlank="1" showInputMessage="1" showErrorMessage="1" promptTitle="Optionales Feld" prompt="Tragen sie hier bitte das angefragte Bruttovolumen in EUR ein, das den angefragten PT entspricht." sqref="X20" xr:uid="{00000000-0002-0000-0100-00001C000000}"/>
    <dataValidation allowBlank="1" showInputMessage="1" showErrorMessage="1" promptTitle="Optionales Feld" prompt="Tragen Sie hier bitte das Bestellvolumen in Maßeinheiten (Stück, PT, Stunden) ein, wenn Sie auf Einzelproduktebene berichten. Wenn verschiedene Produkte in einer Bestellung aggregiert berichtet werden, können Sie dieses Feld leer lassen." sqref="Y20" xr:uid="{00000000-0002-0000-0100-00001D000000}"/>
    <dataValidation allowBlank="1" showInputMessage="1" showErrorMessage="1" promptTitle="Optionales Feld" prompt="Bitte tragen Sie hier den Nettolistenpreis pro Einheit ein, wenn Sie auf Produktebene berichten. Wenn Sie verschiedene Produkte in einer Bestellung aggregiert berichten, lassen Sie dieses Feld leer." sqref="Z20" xr:uid="{00000000-0002-0000-0100-00001E000000}"/>
    <dataValidation allowBlank="1" showInputMessage="1" showErrorMessage="1" promptTitle="Optionales Feld" prompt="Tragen Sie hier bitte auf den Listenpreis gewährte Rabatte in % ein." sqref="AA20" xr:uid="{00000000-0002-0000-0100-00001F000000}"/>
    <dataValidation allowBlank="1" showInputMessage="1" showErrorMessage="1" promptTitle="Optionales Feld" prompt="Bitte tragen Sie hier den Nettopreis nach der Gewährung von Rabatten pro Einheit ein, wenn Sie auf Produktebene berichten. Wenn Sie verschiedene Produkte in einer Bestellung aggregiert berichten, lassen Sie dieses Feld leer." sqref="AB20" xr:uid="{00000000-0002-0000-0100-000020000000}"/>
    <dataValidation allowBlank="1" showInputMessage="1" showErrorMessage="1" promptTitle="Pflichtfeld" prompt="Geben Sie hier bitte das Nettobestellvolumen inklusive gewährter Rabatte in EUR an. " sqref="AC20" xr:uid="{00000000-0002-0000-0100-000021000000}"/>
    <dataValidation allowBlank="1" showInputMessage="1" showErrorMessage="1" promptTitle="Pflichtfeld" prompt="Bitte geben Sie hier den auf das Nettovolumen entfallenden Mehrwertsteuersatz an. Sollten Sie mehrere Produkte mit verschiedenen Sätzen aggregiert berichten, tragen Sie hier bitte den durchschnittlichen Satz ein. " sqref="AD20" xr:uid="{00000000-0002-0000-0100-000022000000}"/>
    <dataValidation allowBlank="1" showInputMessage="1" showErrorMessage="1" promptTitle="Optionales Feld" prompt="Bitte tragen Sie hier den Bruttopreis nach der Gewährung von Rabatten pro Einheit ein, wenn Sie auf Produktebene berichten. Wenn Sie verschiedene Produkte in einer Bestellung aggregiert berichten, lassen Sie dieses Feld leer." sqref="AE20" xr:uid="{00000000-0002-0000-0100-000023000000}"/>
    <dataValidation allowBlank="1" showInputMessage="1" showErrorMessage="1" promptTitle="Pflichtfeld" prompt="Geben Sie hier bitte das Bruttobestellvolumen inklusive gewährter Rabatte in EUR an. " sqref="AF20" xr:uid="{00000000-0002-0000-0100-000024000000}"/>
    <dataValidation allowBlank="1" showInputMessage="1" showErrorMessage="1" promptTitle="Optionales Feld" prompt="Sollte die bestellte Leistung über einen längeren Zeitraum erbracht werden, tragen Sie hier bitte den Beginn des Leistungszeitraums ein." sqref="AG20" xr:uid="{00000000-0002-0000-0100-000025000000}"/>
    <dataValidation allowBlank="1" showInputMessage="1" showErrorMessage="1" promptTitle="Pflichtfeld" prompt="Tragen Sie hier bitte das voraussichtliche Lieferdatum oder das voraussichtliche Ende des Leistungszeitraums ein. " sqref="AH20" xr:uid="{00000000-0002-0000-0100-000026000000}"/>
    <dataValidation allowBlank="1" showInputMessage="1" showErrorMessage="1" promptTitle="Pflichtfeld" prompt="Wählen Sie hier bitte aus, ob die Bestellung geliefert wurde bzw. die Leistung final erbracht wurde oder das Projekt abgeschlossen wurde." sqref="AI20" xr:uid="{00000000-0002-0000-0100-000027000000}"/>
    <dataValidation allowBlank="1" showInputMessage="1" showErrorMessage="1" promptTitle="Pflichtfeld" prompt="Geben Sie hier bitte das tatsächliche Datum der Lieferung und Leistungserbringung ein (falls längerer Leistungszeitraum Ende der Leistungserbringung)." sqref="AJ20" xr:uid="{00000000-0002-0000-0100-000028000000}"/>
    <dataValidation allowBlank="1" showInputMessage="1" showErrorMessage="1" promptTitle="Pflichtfeld" prompt="Bitte tragen Sie hier das Rechnungsdatum ein. Falls mehrere Zwischenrechnungen gestellt werden, ist hier nur das Datum der Abschlussrechnung zu erfassen." sqref="AK20" xr:uid="{00000000-0002-0000-0100-000029000000}"/>
    <dataValidation allowBlank="1" showInputMessage="1" showErrorMessage="1" promptTitle="Pflichtfeld" prompt="Bitte tragen Sie hier die Rechnungsnummer ein." sqref="AL20" xr:uid="{00000000-0002-0000-0100-00002A000000}"/>
    <dataValidation allowBlank="1" showInputMessage="1" showErrorMessage="1" promptTitle="Optionales Feld" prompt="Wenn Sie auf Einzelproduktebene berichten, tragen Sie hier bitte das tatsächlich geleistete Volumen in Maßeinheiten (Stück, PT, Stunden) ein." sqref="AM20" xr:uid="{00000000-0002-0000-0100-00002B000000}"/>
    <dataValidation allowBlank="1" showInputMessage="1" showErrorMessage="1" promptTitle="Pflichtfeld" prompt="Bitte tragen Sie hier etwaig auf den Rechnungsbetrag gewährten Skonto in % ein." sqref="AP20" xr:uid="{00000000-0002-0000-0100-00002C000000}"/>
    <dataValidation allowBlank="1" showInputMessage="1" showErrorMessage="1" promptTitle="Pflichtfeld" prompt="Bitte tragen Sie hier das tatsächlich geleistete und abgerechnete Nettovolumen in EUR vor der Skontogewährung ein." sqref="AN20" xr:uid="{00000000-0002-0000-0100-00002D000000}"/>
    <dataValidation allowBlank="1" showInputMessage="1" showErrorMessage="1" promptTitle="Pflichtfeld" prompt="Bitte tragen SIe hier das tatsächlich geleistete und abgerechnete Nettovolumen in EUR nach der Gewährung eines etwaigen Skontos ein." sqref="AQ20" xr:uid="{00000000-0002-0000-0100-00002E000000}"/>
    <dataValidation allowBlank="1" showInputMessage="1" showErrorMessage="1" promptTitle="Pflichtfeld" prompt="Bitte tragen Sie hier das tatsächlich geleistete und abgerechnete Bruttovolumen in EUR vor der Skontogewährung ein." sqref="AO20" xr:uid="{00000000-0002-0000-0100-00002F000000}"/>
    <dataValidation allowBlank="1" showInputMessage="1" showErrorMessage="1" promptTitle="Pflichtfeld" prompt="Bitte tragen SIe hier das tatsächlich geleistete und abgerechnete Bruttovolumen in EUR nach der Gewährung eines etwaigen Skontos ein." sqref="AR20" xr:uid="{00000000-0002-0000-0100-000030000000}"/>
    <dataValidation allowBlank="1" showInputMessage="1" showErrorMessage="1" promptTitle="Berechnete Felder" prompt="Bitte führen Sie hier keine Eintragungen durch. Diese Felder spiegeln wieder welches Vertragsvolumen aus Perspektive des Vertragsmanagements aufgrund der Angaben als geblockt betrachtet wird. Auf dieser Basis wird die aktuelle Ausschöpfung berechnet." sqref="AT20:AU20" xr:uid="{00000000-0002-0000-0100-000031000000}"/>
    <dataValidation allowBlank="1" showInputMessage="1" showErrorMessage="1" promptTitle="Optionales Feld" prompt="Hier können Sie um die Kommunikation mit dem Vertragsmanagement der ZIB zu erleichtern Ihre eigenen Vertragsbezeichnung eintragen." sqref="N12:P12" xr:uid="{00000000-0002-0000-0100-000032000000}"/>
    <dataValidation allowBlank="1" showInputMessage="1" showErrorMessage="1" promptTitle="Pflichtfeld" prompt="Bitte tragen Sie hier die Berichtsnummer (wie viel Mal haben Sie bereits an das Vertragsmanagement der ZIB berichtet) ein." sqref="S10:U10" xr:uid="{00000000-0002-0000-0100-000033000000}"/>
    <dataValidation allowBlank="1" showInputMessage="1" showErrorMessage="1" promptTitle="Optionales Feld" prompt="Hier können Sie um die Kommunikation mit dem Vertragsmanagement der ZIB zu erleichtern Ihre eigenen Vertragsnummer eintragen." sqref="S12:U12" xr:uid="{00000000-0002-0000-0100-000034000000}"/>
    <dataValidation allowBlank="1" showInputMessage="1" showErrorMessage="1" promptTitle="Berechnete Felder" prompt="Bitte führen Sie hier keine Eintragungen durch. Diese Felder spiegeln wieder, welches Vertragsvolumen aus Perspektive des Vertragsmanagements aufgrund der Angaben als geblockt betrachtet wird. Auf dieser Basis wird die aktuelle Ausschöpfung berechnet." sqref="AS20" xr:uid="{00000000-0002-0000-0100-000035000000}"/>
    <dataValidation operator="greaterThanOrEqual" allowBlank="1" showInputMessage="1" showErrorMessage="1" sqref="W21:X1020 U21:U1048576" xr:uid="{00000000-0002-0000-0100-000036000000}"/>
    <dataValidation type="list" operator="greaterThanOrEqual" allowBlank="1" showInputMessage="1" showErrorMessage="1" sqref="T21:T1020" xr:uid="{00000000-0002-0000-0100-000037000000}">
      <formula1>INDIRECT("Preisstufen[Preisstufe]")</formula1>
    </dataValidation>
    <dataValidation type="list" operator="greaterThanOrEqual" allowBlank="1" showInputMessage="1" showErrorMessage="1" sqref="V21:V1020" xr:uid="{00000000-0002-0000-0100-000038000000}">
      <formula1>"Ja,Nein"</formula1>
    </dataValidation>
    <dataValidation type="date" operator="greaterThanOrEqual" allowBlank="1" showInputMessage="1" showErrorMessage="1" sqref="AJ21:AJ1020" xr:uid="{00000000-0002-0000-0100-000039000000}">
      <formula1>AG21</formula1>
    </dataValidation>
  </dataValidations>
  <pageMargins left="0.3" right="0.3" top="0.3" bottom="0.3" header="0.2" footer="0.2"/>
  <pageSetup scale="75" orientation="landscape" horizontalDpi="200" verticalDpi="200" r:id="rId1"/>
  <headerFooter alignWithMargins="0">
    <oddHeader>&amp;CTab: &amp;A</oddHeader>
    <oddFooter>&amp;L&amp;D &amp;T&amp;C&amp;Z&amp;F -- &amp;A&amp;R&amp;P/&amp;N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C52"/>
  <sheetViews>
    <sheetView showGridLines="0" zoomScale="80" workbookViewId="0">
      <selection activeCell="M36" sqref="M36"/>
    </sheetView>
  </sheetViews>
  <sheetFormatPr baseColWidth="10" defaultColWidth="9.15234375" defaultRowHeight="12.45" x14ac:dyDescent="0.3"/>
  <cols>
    <col min="1" max="1" width="12" style="9" customWidth="1"/>
    <col min="2" max="2" width="12" style="3" customWidth="1"/>
    <col min="3" max="3" width="55.84375" style="3" customWidth="1"/>
  </cols>
  <sheetData>
    <row r="1" spans="1:3" x14ac:dyDescent="0.3">
      <c r="A1" s="153" t="s">
        <v>38</v>
      </c>
      <c r="B1" s="153" t="s">
        <v>4</v>
      </c>
      <c r="C1" s="153" t="s">
        <v>14</v>
      </c>
    </row>
    <row r="2" spans="1:3" ht="14.6" x14ac:dyDescent="0.3">
      <c r="A2" s="216"/>
      <c r="B2" s="216"/>
      <c r="C2" s="218"/>
    </row>
    <row r="3" spans="1:3" ht="14.6" x14ac:dyDescent="0.3">
      <c r="A3" s="217"/>
      <c r="B3" s="216"/>
      <c r="C3" s="218"/>
    </row>
    <row r="4" spans="1:3" ht="14.6" x14ac:dyDescent="0.3">
      <c r="A4" s="217"/>
      <c r="B4" s="216"/>
      <c r="C4" s="218"/>
    </row>
    <row r="5" spans="1:3" ht="14.6" x14ac:dyDescent="0.3">
      <c r="A5" s="217"/>
      <c r="B5" s="216"/>
      <c r="C5" s="218"/>
    </row>
    <row r="6" spans="1:3" ht="14.6" x14ac:dyDescent="0.3">
      <c r="A6" s="217"/>
      <c r="B6" s="216"/>
      <c r="C6" s="218"/>
    </row>
    <row r="7" spans="1:3" ht="14.6" x14ac:dyDescent="0.3">
      <c r="A7" s="217"/>
      <c r="B7" s="216"/>
      <c r="C7" s="218"/>
    </row>
    <row r="8" spans="1:3" ht="14.6" x14ac:dyDescent="0.3">
      <c r="A8" s="217"/>
      <c r="B8" s="216"/>
      <c r="C8" s="218"/>
    </row>
    <row r="9" spans="1:3" ht="14.6" x14ac:dyDescent="0.3">
      <c r="A9" s="217"/>
      <c r="B9" s="216"/>
      <c r="C9" s="218"/>
    </row>
    <row r="10" spans="1:3" ht="14.6" x14ac:dyDescent="0.3">
      <c r="A10" s="217"/>
      <c r="B10" s="216"/>
      <c r="C10" s="218"/>
    </row>
    <row r="11" spans="1:3" ht="14.6" x14ac:dyDescent="0.3">
      <c r="A11" s="217"/>
      <c r="B11" s="216"/>
      <c r="C11" s="218"/>
    </row>
    <row r="12" spans="1:3" ht="14.6" x14ac:dyDescent="0.3">
      <c r="A12" s="217"/>
      <c r="B12" s="216"/>
      <c r="C12" s="218"/>
    </row>
    <row r="13" spans="1:3" ht="14.6" x14ac:dyDescent="0.3">
      <c r="A13" s="217"/>
      <c r="B13" s="216"/>
      <c r="C13" s="218"/>
    </row>
    <row r="14" spans="1:3" ht="14.6" x14ac:dyDescent="0.3">
      <c r="A14" s="217"/>
      <c r="B14" s="216"/>
      <c r="C14" s="218"/>
    </row>
    <row r="15" spans="1:3" ht="14.6" x14ac:dyDescent="0.3">
      <c r="A15" s="217"/>
      <c r="B15" s="216"/>
      <c r="C15" s="218"/>
    </row>
    <row r="16" spans="1:3" ht="14.6" x14ac:dyDescent="0.3">
      <c r="A16" s="217"/>
      <c r="B16" s="216"/>
      <c r="C16" s="218"/>
    </row>
    <row r="17" spans="1:3" ht="14.6" x14ac:dyDescent="0.3">
      <c r="A17" s="217"/>
      <c r="B17" s="216"/>
      <c r="C17" s="218"/>
    </row>
    <row r="18" spans="1:3" ht="14.6" x14ac:dyDescent="0.3">
      <c r="A18" s="217"/>
      <c r="B18" s="216"/>
      <c r="C18" s="218"/>
    </row>
    <row r="19" spans="1:3" ht="14.6" x14ac:dyDescent="0.3">
      <c r="A19" s="217"/>
      <c r="B19" s="216"/>
      <c r="C19" s="218"/>
    </row>
    <row r="20" spans="1:3" ht="14.6" x14ac:dyDescent="0.3">
      <c r="A20" s="217"/>
      <c r="B20" s="216"/>
      <c r="C20" s="218"/>
    </row>
    <row r="21" spans="1:3" ht="14.6" x14ac:dyDescent="0.3">
      <c r="A21" s="217"/>
      <c r="B21" s="216"/>
      <c r="C21" s="218"/>
    </row>
    <row r="22" spans="1:3" ht="14.6" x14ac:dyDescent="0.3">
      <c r="A22" s="217"/>
      <c r="B22" s="216"/>
      <c r="C22" s="218"/>
    </row>
    <row r="23" spans="1:3" ht="14.6" x14ac:dyDescent="0.3">
      <c r="A23" s="217"/>
      <c r="B23" s="216"/>
      <c r="C23" s="218"/>
    </row>
    <row r="24" spans="1:3" ht="14.6" x14ac:dyDescent="0.3">
      <c r="A24" s="217"/>
      <c r="B24" s="216"/>
      <c r="C24" s="218"/>
    </row>
    <row r="25" spans="1:3" ht="14.6" x14ac:dyDescent="0.3">
      <c r="A25" s="217"/>
      <c r="B25" s="216"/>
      <c r="C25" s="218"/>
    </row>
    <row r="26" spans="1:3" ht="14.6" x14ac:dyDescent="0.3">
      <c r="A26" s="217"/>
      <c r="B26" s="216"/>
      <c r="C26" s="218"/>
    </row>
    <row r="27" spans="1:3" ht="14.6" x14ac:dyDescent="0.3">
      <c r="A27" s="217"/>
      <c r="B27" s="216"/>
      <c r="C27" s="218"/>
    </row>
    <row r="28" spans="1:3" ht="14.6" x14ac:dyDescent="0.3">
      <c r="A28" s="217"/>
      <c r="B28" s="216"/>
      <c r="C28" s="218"/>
    </row>
    <row r="29" spans="1:3" ht="14.6" x14ac:dyDescent="0.3">
      <c r="A29" s="217"/>
      <c r="B29" s="216"/>
      <c r="C29" s="218"/>
    </row>
    <row r="30" spans="1:3" ht="14.6" x14ac:dyDescent="0.3">
      <c r="A30" s="217"/>
      <c r="B30" s="216"/>
      <c r="C30" s="218"/>
    </row>
    <row r="31" spans="1:3" ht="14.6" x14ac:dyDescent="0.3">
      <c r="A31" s="217"/>
      <c r="B31" s="216"/>
      <c r="C31" s="218"/>
    </row>
    <row r="32" spans="1:3" ht="14.6" x14ac:dyDescent="0.3">
      <c r="A32" s="217"/>
      <c r="B32" s="216"/>
      <c r="C32" s="218"/>
    </row>
    <row r="33" spans="1:3" ht="14.6" x14ac:dyDescent="0.3">
      <c r="A33" s="217"/>
      <c r="B33" s="216"/>
      <c r="C33" s="218"/>
    </row>
    <row r="34" spans="1:3" ht="14.6" x14ac:dyDescent="0.3">
      <c r="A34" s="217"/>
      <c r="B34" s="216"/>
      <c r="C34" s="218"/>
    </row>
    <row r="35" spans="1:3" ht="14.6" x14ac:dyDescent="0.3">
      <c r="A35" s="217"/>
      <c r="B35" s="216"/>
      <c r="C35" s="218"/>
    </row>
    <row r="36" spans="1:3" ht="14.6" x14ac:dyDescent="0.3">
      <c r="A36" s="217"/>
      <c r="B36" s="216"/>
      <c r="C36" s="218"/>
    </row>
    <row r="37" spans="1:3" ht="14.6" x14ac:dyDescent="0.3">
      <c r="A37" s="217"/>
      <c r="B37" s="216"/>
      <c r="C37" s="218"/>
    </row>
    <row r="38" spans="1:3" ht="14.6" x14ac:dyDescent="0.3">
      <c r="A38" s="217"/>
      <c r="B38" s="216"/>
      <c r="C38" s="218"/>
    </row>
    <row r="39" spans="1:3" ht="14.6" x14ac:dyDescent="0.3">
      <c r="A39" s="217"/>
      <c r="B39" s="216"/>
      <c r="C39" s="218"/>
    </row>
    <row r="40" spans="1:3" ht="14.6" x14ac:dyDescent="0.3">
      <c r="A40" s="217"/>
      <c r="B40" s="216"/>
      <c r="C40" s="218"/>
    </row>
    <row r="41" spans="1:3" ht="14.6" x14ac:dyDescent="0.3">
      <c r="A41" s="217"/>
      <c r="B41" s="216"/>
      <c r="C41" s="218"/>
    </row>
    <row r="42" spans="1:3" ht="14.6" x14ac:dyDescent="0.3">
      <c r="A42" s="217"/>
      <c r="B42" s="216"/>
      <c r="C42" s="218"/>
    </row>
    <row r="43" spans="1:3" ht="14.6" x14ac:dyDescent="0.3">
      <c r="A43" s="217"/>
      <c r="B43" s="216"/>
      <c r="C43" s="218"/>
    </row>
    <row r="44" spans="1:3" ht="14.6" x14ac:dyDescent="0.3">
      <c r="A44" s="217"/>
      <c r="B44" s="216"/>
      <c r="C44" s="218"/>
    </row>
    <row r="45" spans="1:3" ht="14.6" x14ac:dyDescent="0.3">
      <c r="A45" s="217"/>
      <c r="B45" s="216"/>
      <c r="C45" s="218"/>
    </row>
    <row r="46" spans="1:3" ht="14.6" x14ac:dyDescent="0.3">
      <c r="A46" s="217"/>
      <c r="B46" s="216"/>
      <c r="C46" s="218"/>
    </row>
    <row r="47" spans="1:3" ht="14.6" x14ac:dyDescent="0.3">
      <c r="A47" s="217"/>
      <c r="B47" s="216"/>
      <c r="C47" s="218"/>
    </row>
    <row r="48" spans="1:3" ht="14.6" x14ac:dyDescent="0.3">
      <c r="A48" s="217"/>
      <c r="B48" s="216"/>
      <c r="C48" s="218"/>
    </row>
    <row r="49" spans="1:3" ht="14.6" x14ac:dyDescent="0.3">
      <c r="A49" s="217"/>
      <c r="B49" s="216"/>
      <c r="C49" s="218"/>
    </row>
    <row r="50" spans="1:3" ht="14.6" x14ac:dyDescent="0.3">
      <c r="A50" s="217"/>
      <c r="B50" s="216"/>
      <c r="C50" s="218"/>
    </row>
    <row r="51" spans="1:3" ht="14.6" x14ac:dyDescent="0.3">
      <c r="A51" s="217"/>
      <c r="B51" s="216"/>
      <c r="C51" s="218"/>
    </row>
    <row r="52" spans="1:3" ht="14.6" x14ac:dyDescent="0.3">
      <c r="A52" s="217"/>
      <c r="B52" s="216"/>
      <c r="C52" s="218"/>
    </row>
  </sheetData>
  <sheetProtection password="CF75" sheet="1" formatCells="0" formatColumns="0" formatRows="0" insertColumns="0" insertRows="0" insertHyperlinks="0" deleteColumns="0" deleteRows="0" sort="0" autoFilter="0" pivotTables="0"/>
  <pageMargins left="0.3" right="0.3" top="0.3" bottom="0.3" header="0.2" footer="0.2"/>
  <pageSetup scale="75" orientation="landscape" horizontalDpi="200" verticalDpi="200" r:id="rId1"/>
  <headerFooter alignWithMargins="0">
    <oddHeader>&amp;CTab: &amp;A</oddHeader>
    <oddFooter>&amp;L&amp;D &amp;T&amp;C&amp;Z&amp;F -- &amp;A&amp;R&amp;P/&amp;N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M2"/>
  <sheetViews>
    <sheetView showGridLines="0" zoomScale="80" workbookViewId="0">
      <selection activeCell="A3" sqref="A2:M3"/>
    </sheetView>
  </sheetViews>
  <sheetFormatPr baseColWidth="10" defaultColWidth="9.15234375" defaultRowHeight="12.45" x14ac:dyDescent="0.3"/>
  <cols>
    <col min="1" max="1" width="15" customWidth="1"/>
    <col min="2" max="13" width="20.69140625" customWidth="1"/>
  </cols>
  <sheetData>
    <row r="1" spans="1:13" ht="28.3" x14ac:dyDescent="0.3">
      <c r="A1" s="177" t="s">
        <v>60</v>
      </c>
      <c r="B1" s="178" t="s">
        <v>3</v>
      </c>
      <c r="C1" s="75" t="s">
        <v>59</v>
      </c>
      <c r="D1" s="75" t="s">
        <v>171</v>
      </c>
      <c r="E1" s="75" t="s">
        <v>172</v>
      </c>
      <c r="F1" s="75" t="s">
        <v>173</v>
      </c>
      <c r="G1" s="75" t="s">
        <v>164</v>
      </c>
      <c r="H1" s="73" t="s">
        <v>166</v>
      </c>
      <c r="I1" s="74" t="s">
        <v>174</v>
      </c>
      <c r="J1" s="74" t="s">
        <v>175</v>
      </c>
      <c r="K1" s="74" t="s">
        <v>176</v>
      </c>
      <c r="L1" s="74" t="s">
        <v>177</v>
      </c>
      <c r="M1" s="74" t="s">
        <v>178</v>
      </c>
    </row>
    <row r="2" spans="1:13" x14ac:dyDescent="0.3">
      <c r="A2" s="3"/>
      <c r="B2" s="3"/>
      <c r="C2" s="10"/>
    </row>
  </sheetData>
  <sheetProtection password="CF75" sheet="1" formatCells="0" formatColumns="0" formatRows="0" insertColumns="0" insertRows="0" insertHyperlinks="0" deleteColumns="0" deleteRows="0" sort="0" autoFilter="0" pivotTables="0"/>
  <dataValidations count="1">
    <dataValidation type="list" allowBlank="1" showInputMessage="1" showErrorMessage="1" sqref="A2:A3" xr:uid="{00000000-0002-0000-0300-000000000000}">
      <formula1>Lieferantenrolle</formula1>
    </dataValidation>
  </dataValidations>
  <pageMargins left="0.3" right="0.3" top="0.3" bottom="0.3" header="0.2" footer="0.2"/>
  <pageSetup scale="75" orientation="landscape" horizontalDpi="200" verticalDpi="200" r:id="rId1"/>
  <headerFooter alignWithMargins="0">
    <oddHeader>&amp;CTab: &amp;A</oddHeader>
    <oddFooter>&amp;L&amp;D &amp;T&amp;C&amp;Z&amp;F -- &amp;A&amp;R&amp;P/&amp;N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D3"/>
  <sheetViews>
    <sheetView showGridLines="0" zoomScale="80" workbookViewId="0"/>
  </sheetViews>
  <sheetFormatPr baseColWidth="10" defaultColWidth="9.15234375" defaultRowHeight="12.45" x14ac:dyDescent="0.3"/>
  <cols>
    <col min="1" max="2" width="16.3828125" customWidth="1"/>
    <col min="3" max="3" width="11.69140625" customWidth="1"/>
    <col min="4" max="4" width="12.69140625" customWidth="1"/>
  </cols>
  <sheetData>
    <row r="1" spans="1:4" x14ac:dyDescent="0.3">
      <c r="A1" s="4" t="s">
        <v>9</v>
      </c>
      <c r="B1" s="5" t="s">
        <v>181</v>
      </c>
      <c r="C1" s="5" t="s">
        <v>11</v>
      </c>
      <c r="D1" s="6" t="s">
        <v>12</v>
      </c>
    </row>
    <row r="2" spans="1:4" x14ac:dyDescent="0.3">
      <c r="A2" s="7"/>
      <c r="B2" s="7"/>
      <c r="C2" s="3"/>
      <c r="D2" s="3"/>
    </row>
    <row r="3" spans="1:4" x14ac:dyDescent="0.3">
      <c r="A3" s="187"/>
      <c r="B3" s="187"/>
    </row>
  </sheetData>
  <sheetProtection password="CF75" sheet="1" formatCells="0" formatColumns="0" formatRows="0" insertColumns="0" insertRows="0" insertHyperlinks="0" deleteColumns="0" deleteRows="0" sort="0" autoFilter="0" pivotTables="0"/>
  <pageMargins left="0.3" right="0.3" top="0.3" bottom="0.3" header="0.2" footer="0.2"/>
  <pageSetup scale="75" orientation="landscape" horizontalDpi="200" verticalDpi="200" r:id="rId1"/>
  <headerFooter alignWithMargins="0">
    <oddHeader>&amp;CTab: &amp;A</oddHeader>
    <oddFooter>&amp;L&amp;D &amp;T&amp;C&amp;Z&amp;F -- &amp;A&amp;R&amp;P/&amp;N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I41"/>
  <sheetViews>
    <sheetView showGridLines="0" zoomScale="80" workbookViewId="0">
      <selection activeCell="F36" sqref="F36"/>
    </sheetView>
  </sheetViews>
  <sheetFormatPr baseColWidth="10" defaultColWidth="9.15234375" defaultRowHeight="12.45" x14ac:dyDescent="0.3"/>
  <cols>
    <col min="1" max="1" width="33.3046875" customWidth="1"/>
    <col min="3" max="6" width="30.69140625" customWidth="1"/>
    <col min="8" max="8" width="43.3046875" customWidth="1"/>
    <col min="9" max="9" width="26.3828125" customWidth="1"/>
  </cols>
  <sheetData>
    <row r="1" spans="1:9" x14ac:dyDescent="0.3">
      <c r="A1" s="15" t="s">
        <v>62</v>
      </c>
      <c r="B1" s="2"/>
      <c r="C1" s="16" t="s">
        <v>63</v>
      </c>
      <c r="D1" s="17" t="s">
        <v>64</v>
      </c>
      <c r="E1" s="17" t="s">
        <v>65</v>
      </c>
      <c r="F1" s="18" t="s">
        <v>66</v>
      </c>
      <c r="G1" s="19"/>
      <c r="H1" s="19"/>
      <c r="I1" s="19"/>
    </row>
    <row r="2" spans="1:9" x14ac:dyDescent="0.3">
      <c r="A2" s="20" t="s">
        <v>67</v>
      </c>
      <c r="B2" s="2"/>
      <c r="C2" s="21" t="s">
        <v>68</v>
      </c>
      <c r="D2" s="22" t="s">
        <v>69</v>
      </c>
      <c r="E2" s="22" t="s">
        <v>70</v>
      </c>
      <c r="F2" s="23" t="s">
        <v>71</v>
      </c>
      <c r="G2" s="19"/>
      <c r="H2" s="19"/>
      <c r="I2" s="19"/>
    </row>
    <row r="3" spans="1:9" x14ac:dyDescent="0.3">
      <c r="A3" s="20" t="s">
        <v>29</v>
      </c>
      <c r="B3" s="2"/>
      <c r="C3" s="24" t="s">
        <v>72</v>
      </c>
      <c r="D3" s="25" t="s">
        <v>73</v>
      </c>
      <c r="E3" s="25" t="s">
        <v>74</v>
      </c>
      <c r="F3" s="26" t="s">
        <v>75</v>
      </c>
      <c r="G3" s="19"/>
      <c r="H3" s="1"/>
      <c r="I3" s="154" t="s">
        <v>162</v>
      </c>
    </row>
    <row r="4" spans="1:9" x14ac:dyDescent="0.3">
      <c r="A4" s="27" t="s">
        <v>76</v>
      </c>
      <c r="B4" s="2"/>
      <c r="C4" s="24" t="s">
        <v>77</v>
      </c>
      <c r="D4" s="25" t="s">
        <v>78</v>
      </c>
      <c r="E4" s="25" t="s">
        <v>79</v>
      </c>
      <c r="F4" s="26" t="s">
        <v>80</v>
      </c>
      <c r="G4" s="19"/>
      <c r="H4" s="155" t="s">
        <v>183</v>
      </c>
      <c r="I4" s="70" t="s">
        <v>63</v>
      </c>
    </row>
    <row r="5" spans="1:9" x14ac:dyDescent="0.3">
      <c r="A5" s="2"/>
      <c r="B5" s="2"/>
      <c r="C5" s="24" t="s">
        <v>81</v>
      </c>
      <c r="D5" s="25" t="s">
        <v>82</v>
      </c>
      <c r="E5" s="25" t="s">
        <v>83</v>
      </c>
      <c r="F5" s="26" t="s">
        <v>84</v>
      </c>
      <c r="G5" s="19"/>
      <c r="H5" s="156" t="s">
        <v>184</v>
      </c>
      <c r="I5" s="71" t="s">
        <v>185</v>
      </c>
    </row>
    <row r="6" spans="1:9" x14ac:dyDescent="0.3">
      <c r="A6" s="15" t="s">
        <v>60</v>
      </c>
      <c r="B6" s="2"/>
      <c r="C6" s="24" t="s">
        <v>85</v>
      </c>
      <c r="D6" s="25" t="s">
        <v>86</v>
      </c>
      <c r="E6" s="25" t="s">
        <v>87</v>
      </c>
      <c r="F6" s="26" t="s">
        <v>88</v>
      </c>
      <c r="G6" s="19"/>
      <c r="H6" s="156" t="s">
        <v>186</v>
      </c>
      <c r="I6" s="71" t="s">
        <v>65</v>
      </c>
    </row>
    <row r="7" spans="1:9" x14ac:dyDescent="0.3">
      <c r="A7" s="31" t="s">
        <v>61</v>
      </c>
      <c r="B7" s="2"/>
      <c r="C7" s="24" t="s">
        <v>89</v>
      </c>
      <c r="D7" s="25"/>
      <c r="E7" s="25" t="s">
        <v>90</v>
      </c>
      <c r="F7" s="26" t="s">
        <v>91</v>
      </c>
      <c r="G7" s="19"/>
      <c r="H7" s="157" t="s">
        <v>187</v>
      </c>
      <c r="I7" s="72" t="s">
        <v>64</v>
      </c>
    </row>
    <row r="8" spans="1:9" x14ac:dyDescent="0.3">
      <c r="A8" s="20" t="s">
        <v>114</v>
      </c>
      <c r="B8" s="2"/>
      <c r="C8" s="24" t="s">
        <v>92</v>
      </c>
      <c r="D8" s="25"/>
      <c r="E8" s="25" t="s">
        <v>93</v>
      </c>
      <c r="F8" s="26"/>
      <c r="G8" s="19"/>
      <c r="H8" s="19"/>
      <c r="I8" s="19"/>
    </row>
    <row r="9" spans="1:9" x14ac:dyDescent="0.3">
      <c r="A9" s="27" t="s">
        <v>116</v>
      </c>
      <c r="B9" s="2"/>
      <c r="C9" s="24" t="s">
        <v>94</v>
      </c>
      <c r="D9" s="25"/>
      <c r="E9" s="25"/>
      <c r="F9" s="26"/>
      <c r="G9" s="19"/>
      <c r="H9" s="19"/>
      <c r="I9" s="19"/>
    </row>
    <row r="10" spans="1:9" x14ac:dyDescent="0.3">
      <c r="A10" s="2"/>
      <c r="B10" s="2"/>
      <c r="C10" s="24" t="s">
        <v>95</v>
      </c>
      <c r="D10" s="25"/>
      <c r="E10" s="25"/>
      <c r="F10" s="26"/>
      <c r="G10" s="19"/>
      <c r="H10" s="19"/>
      <c r="I10" s="19"/>
    </row>
    <row r="11" spans="1:9" x14ac:dyDescent="0.3">
      <c r="A11" s="34" t="s">
        <v>126</v>
      </c>
      <c r="B11" s="2"/>
      <c r="C11" s="24" t="s">
        <v>96</v>
      </c>
      <c r="D11" s="25"/>
      <c r="E11" s="25"/>
      <c r="F11" s="26"/>
      <c r="G11" s="19"/>
      <c r="H11" s="19"/>
      <c r="I11" s="19"/>
    </row>
    <row r="12" spans="1:9" x14ac:dyDescent="0.3">
      <c r="A12" s="35" t="s">
        <v>127</v>
      </c>
      <c r="B12" s="2"/>
      <c r="C12" s="28" t="s">
        <v>97</v>
      </c>
      <c r="D12" s="29"/>
      <c r="E12" s="29"/>
      <c r="F12" s="30"/>
      <c r="G12" s="19"/>
      <c r="H12" s="19"/>
      <c r="I12" s="19"/>
    </row>
    <row r="13" spans="1:9" x14ac:dyDescent="0.3">
      <c r="A13" s="36" t="s">
        <v>128</v>
      </c>
      <c r="B13" s="2"/>
      <c r="C13" s="19"/>
      <c r="D13" s="19"/>
      <c r="E13" s="19"/>
      <c r="F13" s="19"/>
      <c r="G13" s="19"/>
      <c r="H13" s="19"/>
      <c r="I13" s="19"/>
    </row>
    <row r="14" spans="1:9" x14ac:dyDescent="0.3">
      <c r="A14" s="37" t="s">
        <v>129</v>
      </c>
      <c r="B14" s="2"/>
      <c r="C14" s="16" t="s">
        <v>98</v>
      </c>
      <c r="D14" s="17" t="s">
        <v>38</v>
      </c>
      <c r="E14" s="17"/>
      <c r="F14" s="18"/>
      <c r="G14" s="19"/>
      <c r="H14" s="19"/>
      <c r="I14" s="19"/>
    </row>
    <row r="15" spans="1:9" ht="14.6" x14ac:dyDescent="0.4">
      <c r="A15" s="19"/>
      <c r="B15" s="2"/>
      <c r="C15" s="11" t="s">
        <v>39</v>
      </c>
      <c r="D15" s="32" t="s">
        <v>99</v>
      </c>
      <c r="E15" s="22"/>
      <c r="F15" s="23"/>
      <c r="G15" s="19"/>
      <c r="H15" s="19"/>
      <c r="I15" s="19"/>
    </row>
    <row r="16" spans="1:9" ht="14.6" x14ac:dyDescent="0.4">
      <c r="A16" s="34" t="s">
        <v>150</v>
      </c>
      <c r="B16" s="2"/>
      <c r="C16" s="12" t="s">
        <v>41</v>
      </c>
      <c r="D16" s="13" t="s">
        <v>100</v>
      </c>
      <c r="E16" s="25"/>
      <c r="F16" s="26"/>
      <c r="G16" s="19"/>
      <c r="H16" s="19"/>
      <c r="I16" s="19"/>
    </row>
    <row r="17" spans="1:9" ht="14.6" x14ac:dyDescent="0.4">
      <c r="A17" s="48" t="s">
        <v>25</v>
      </c>
      <c r="B17" s="2"/>
      <c r="C17" s="12" t="s">
        <v>101</v>
      </c>
      <c r="D17" s="13" t="s">
        <v>102</v>
      </c>
      <c r="E17" s="25"/>
      <c r="F17" s="26"/>
      <c r="G17" s="19"/>
      <c r="H17" s="19"/>
      <c r="I17" s="19"/>
    </row>
    <row r="18" spans="1:9" ht="14.6" x14ac:dyDescent="0.4">
      <c r="A18" s="49" t="s">
        <v>26</v>
      </c>
      <c r="B18" s="2"/>
      <c r="C18" s="12" t="s">
        <v>56</v>
      </c>
      <c r="D18" s="13" t="s">
        <v>103</v>
      </c>
      <c r="E18" s="25"/>
      <c r="F18" s="26"/>
      <c r="G18" s="19"/>
      <c r="H18" s="19"/>
      <c r="I18" s="19"/>
    </row>
    <row r="19" spans="1:9" ht="14.6" x14ac:dyDescent="0.4">
      <c r="B19" s="2"/>
      <c r="C19" s="12" t="s">
        <v>45</v>
      </c>
      <c r="D19" s="13" t="s">
        <v>104</v>
      </c>
      <c r="E19" s="25"/>
      <c r="F19" s="26"/>
      <c r="G19" s="19"/>
      <c r="H19" s="19"/>
      <c r="I19" s="19"/>
    </row>
    <row r="20" spans="1:9" ht="14.6" x14ac:dyDescent="0.4">
      <c r="B20" s="2"/>
      <c r="C20" s="12" t="s">
        <v>48</v>
      </c>
      <c r="D20" s="13" t="s">
        <v>105</v>
      </c>
      <c r="E20" s="25"/>
      <c r="F20" s="26"/>
      <c r="G20" s="19"/>
      <c r="H20" s="19"/>
      <c r="I20" s="19"/>
    </row>
    <row r="21" spans="1:9" ht="14.6" x14ac:dyDescent="0.4">
      <c r="B21" s="2"/>
      <c r="C21" s="12" t="s">
        <v>51</v>
      </c>
      <c r="D21" s="13" t="s">
        <v>106</v>
      </c>
      <c r="E21" s="25"/>
      <c r="F21" s="26"/>
      <c r="G21" s="19"/>
      <c r="H21" s="19"/>
      <c r="I21" s="19"/>
    </row>
    <row r="22" spans="1:9" ht="14.6" x14ac:dyDescent="0.4">
      <c r="B22" s="2"/>
      <c r="C22" s="12" t="s">
        <v>49</v>
      </c>
      <c r="D22" s="13" t="s">
        <v>107</v>
      </c>
      <c r="E22" s="25"/>
      <c r="F22" s="26"/>
      <c r="G22" s="19"/>
      <c r="H22" s="19"/>
      <c r="I22" s="19"/>
    </row>
    <row r="23" spans="1:9" ht="14.6" x14ac:dyDescent="0.4">
      <c r="B23" s="2"/>
      <c r="C23" s="12" t="s">
        <v>42</v>
      </c>
      <c r="D23" s="13" t="s">
        <v>108</v>
      </c>
      <c r="E23" s="25"/>
      <c r="F23" s="26"/>
      <c r="G23" s="19"/>
      <c r="H23" s="19"/>
      <c r="I23" s="19"/>
    </row>
    <row r="24" spans="1:9" ht="14.6" x14ac:dyDescent="0.4">
      <c r="B24" s="2"/>
      <c r="C24" s="12" t="s">
        <v>43</v>
      </c>
      <c r="D24" s="13" t="s">
        <v>109</v>
      </c>
      <c r="E24" s="25"/>
      <c r="F24" s="26"/>
      <c r="G24" s="19"/>
      <c r="H24" s="19"/>
      <c r="I24" s="19"/>
    </row>
    <row r="25" spans="1:9" ht="14.6" x14ac:dyDescent="0.4">
      <c r="B25" s="2"/>
      <c r="C25" s="12" t="s">
        <v>44</v>
      </c>
      <c r="D25" s="13" t="s">
        <v>110</v>
      </c>
      <c r="E25" s="25"/>
      <c r="F25" s="26"/>
      <c r="G25" s="19"/>
      <c r="H25" s="19"/>
      <c r="I25" s="19"/>
    </row>
    <row r="26" spans="1:9" ht="14.6" x14ac:dyDescent="0.4">
      <c r="B26" s="2"/>
      <c r="C26" s="12" t="s">
        <v>46</v>
      </c>
      <c r="D26" s="13" t="s">
        <v>111</v>
      </c>
      <c r="E26" s="25"/>
      <c r="F26" s="26"/>
      <c r="G26" s="19"/>
      <c r="H26" s="19"/>
      <c r="I26" s="19"/>
    </row>
    <row r="27" spans="1:9" ht="14.6" x14ac:dyDescent="0.4">
      <c r="B27" s="2"/>
      <c r="C27" s="12" t="s">
        <v>47</v>
      </c>
      <c r="D27" s="13" t="s">
        <v>112</v>
      </c>
      <c r="E27" s="25"/>
      <c r="F27" s="26"/>
      <c r="G27" s="19"/>
      <c r="H27" s="19"/>
      <c r="I27" s="19"/>
    </row>
    <row r="28" spans="1:9" ht="14.6" x14ac:dyDescent="0.4">
      <c r="B28" s="2"/>
      <c r="C28" s="12" t="s">
        <v>50</v>
      </c>
      <c r="D28" s="13" t="s">
        <v>113</v>
      </c>
      <c r="E28" s="25"/>
      <c r="F28" s="26"/>
      <c r="G28" s="19"/>
      <c r="H28" s="19"/>
      <c r="I28" s="19"/>
    </row>
    <row r="29" spans="1:9" ht="14.6" x14ac:dyDescent="0.4">
      <c r="B29" s="2"/>
      <c r="C29" s="12" t="s">
        <v>52</v>
      </c>
      <c r="D29" s="13" t="s">
        <v>115</v>
      </c>
      <c r="E29" s="25"/>
      <c r="F29" s="26"/>
      <c r="G29" s="19"/>
      <c r="H29" s="19"/>
      <c r="I29" s="19"/>
    </row>
    <row r="30" spans="1:9" ht="14.6" x14ac:dyDescent="0.4">
      <c r="B30" s="2"/>
      <c r="C30" s="12" t="s">
        <v>53</v>
      </c>
      <c r="D30" s="13" t="s">
        <v>117</v>
      </c>
      <c r="E30" s="25"/>
      <c r="F30" s="26"/>
      <c r="G30" s="19"/>
      <c r="H30" s="19"/>
      <c r="I30" s="19"/>
    </row>
    <row r="31" spans="1:9" ht="14.6" x14ac:dyDescent="0.4">
      <c r="B31" s="2"/>
      <c r="C31" s="12" t="s">
        <v>54</v>
      </c>
      <c r="D31" s="13" t="s">
        <v>118</v>
      </c>
      <c r="E31" s="25"/>
      <c r="F31" s="26"/>
      <c r="G31" s="19"/>
      <c r="H31" s="19"/>
      <c r="I31" s="19"/>
    </row>
    <row r="32" spans="1:9" ht="14.6" x14ac:dyDescent="0.4">
      <c r="B32" s="2"/>
      <c r="C32" s="12" t="s">
        <v>119</v>
      </c>
      <c r="D32" s="13" t="s">
        <v>120</v>
      </c>
      <c r="E32" s="25"/>
      <c r="F32" s="26"/>
      <c r="G32" s="19"/>
      <c r="H32" s="19"/>
      <c r="I32" s="19"/>
    </row>
    <row r="33" spans="2:9" ht="14.6" x14ac:dyDescent="0.4">
      <c r="B33" s="2"/>
      <c r="C33" s="12" t="s">
        <v>57</v>
      </c>
      <c r="D33" s="13" t="s">
        <v>121</v>
      </c>
      <c r="E33" s="25"/>
      <c r="F33" s="26"/>
      <c r="G33" s="19"/>
      <c r="H33" s="19"/>
      <c r="I33" s="19"/>
    </row>
    <row r="34" spans="2:9" ht="14.6" x14ac:dyDescent="0.4">
      <c r="B34" s="2"/>
      <c r="C34" s="12" t="s">
        <v>122</v>
      </c>
      <c r="D34" s="13" t="s">
        <v>123</v>
      </c>
      <c r="E34" s="25"/>
      <c r="F34" s="26"/>
      <c r="G34" s="19"/>
      <c r="H34" s="19"/>
      <c r="I34" s="19"/>
    </row>
    <row r="35" spans="2:9" ht="14.6" x14ac:dyDescent="0.4">
      <c r="B35" s="2"/>
      <c r="C35" s="14" t="s">
        <v>55</v>
      </c>
      <c r="D35" s="33" t="s">
        <v>124</v>
      </c>
      <c r="E35" s="29"/>
      <c r="F35" s="30"/>
      <c r="G35" s="19"/>
      <c r="H35" s="19"/>
      <c r="I35" s="19"/>
    </row>
    <row r="36" spans="2:9" x14ac:dyDescent="0.3">
      <c r="B36" s="2"/>
      <c r="C36" s="19"/>
      <c r="D36" s="19"/>
      <c r="E36" s="19"/>
      <c r="F36" s="19"/>
      <c r="G36" s="19"/>
      <c r="H36" s="19"/>
      <c r="I36" s="19"/>
    </row>
    <row r="37" spans="2:9" x14ac:dyDescent="0.3">
      <c r="B37" s="19"/>
      <c r="C37" s="19"/>
      <c r="D37" s="19"/>
      <c r="E37" s="19"/>
      <c r="F37" s="19"/>
      <c r="G37" s="19"/>
      <c r="H37" s="19"/>
      <c r="I37" s="19"/>
    </row>
    <row r="38" spans="2:9" x14ac:dyDescent="0.3">
      <c r="B38" s="19"/>
      <c r="C38" s="19"/>
      <c r="D38" s="19"/>
      <c r="E38" s="19"/>
      <c r="F38" s="19"/>
      <c r="G38" s="19"/>
      <c r="H38" s="19"/>
      <c r="I38" s="19"/>
    </row>
    <row r="39" spans="2:9" x14ac:dyDescent="0.3">
      <c r="B39" s="19"/>
      <c r="C39" s="19"/>
      <c r="D39" s="19"/>
      <c r="E39" s="19"/>
      <c r="F39" s="19"/>
      <c r="G39" s="19"/>
      <c r="H39" s="19"/>
      <c r="I39" s="19"/>
    </row>
    <row r="40" spans="2:9" x14ac:dyDescent="0.3">
      <c r="B40" s="19"/>
      <c r="C40" s="19"/>
      <c r="D40" s="19"/>
      <c r="E40" s="19"/>
      <c r="F40" s="19"/>
      <c r="G40" s="19"/>
      <c r="H40" s="19"/>
      <c r="I40" s="19"/>
    </row>
    <row r="41" spans="2:9" x14ac:dyDescent="0.3">
      <c r="B41" s="19"/>
      <c r="C41" s="19"/>
      <c r="D41" s="19"/>
      <c r="E41" s="19"/>
      <c r="F41" s="19"/>
      <c r="G41" s="19"/>
      <c r="H41" s="19"/>
      <c r="I41" s="19"/>
    </row>
  </sheetData>
  <sheetProtection password="CF75" sheet="1" objects="1" scenarios="1"/>
  <pageMargins left="0.3" right="0.3" top="0.3" bottom="0.3" header="0.2" footer="0.2"/>
  <pageSetup scale="75" orientation="landscape" horizontalDpi="200" verticalDpi="200" r:id="rId1"/>
  <headerFooter alignWithMargins="0">
    <oddHeader>&amp;CTab: &amp;A</oddHeader>
    <oddFooter>&amp;L&amp;D &amp;T&amp;C&amp;Z&amp;F -- &amp;A&amp;R&amp;P/&amp;N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6:V30"/>
  <sheetViews>
    <sheetView showGridLines="0" zoomScale="80" workbookViewId="0">
      <selection activeCell="Q32" sqref="Q32"/>
    </sheetView>
  </sheetViews>
  <sheetFormatPr baseColWidth="10" defaultColWidth="9.15234375" defaultRowHeight="12.45" x14ac:dyDescent="0.3"/>
  <cols>
    <col min="1" max="1" width="15.69140625" customWidth="1"/>
    <col min="2" max="2" width="16.69140625" customWidth="1"/>
    <col min="3" max="7" width="20.69140625" customWidth="1"/>
    <col min="8" max="8" width="23.15234375" bestFit="1" customWidth="1"/>
    <col min="9" max="17" width="20.69140625" customWidth="1"/>
    <col min="18" max="19" width="19.3046875" customWidth="1"/>
    <col min="20" max="20" width="17" customWidth="1"/>
    <col min="21" max="21" width="17.69140625" customWidth="1"/>
  </cols>
  <sheetData>
    <row r="6" spans="1:22" ht="20.149999999999999" x14ac:dyDescent="0.5">
      <c r="A6" s="64" t="s">
        <v>157</v>
      </c>
    </row>
    <row r="9" spans="1:22" ht="24.9" x14ac:dyDescent="0.3">
      <c r="A9" s="40" t="s">
        <v>38</v>
      </c>
      <c r="B9" s="39" t="s">
        <v>1</v>
      </c>
      <c r="C9" s="39" t="s">
        <v>58</v>
      </c>
      <c r="D9" s="39" t="s">
        <v>5</v>
      </c>
      <c r="E9" s="57" t="s">
        <v>149</v>
      </c>
      <c r="F9" s="58" t="s">
        <v>153</v>
      </c>
      <c r="G9" s="59" t="s">
        <v>154</v>
      </c>
      <c r="H9" s="38" t="s">
        <v>156</v>
      </c>
      <c r="I9" s="41" t="s">
        <v>137</v>
      </c>
      <c r="J9" s="41" t="s">
        <v>130</v>
      </c>
      <c r="K9" s="41" t="s">
        <v>132</v>
      </c>
      <c r="L9" s="41" t="s">
        <v>170</v>
      </c>
      <c r="M9" s="41" t="s">
        <v>136</v>
      </c>
      <c r="N9" s="41" t="s">
        <v>143</v>
      </c>
      <c r="O9" s="41" t="s">
        <v>145</v>
      </c>
      <c r="P9" s="42" t="s">
        <v>144</v>
      </c>
      <c r="Q9" s="41" t="s">
        <v>169</v>
      </c>
      <c r="R9" s="41" t="s">
        <v>151</v>
      </c>
      <c r="S9" s="41" t="s">
        <v>152</v>
      </c>
      <c r="T9" s="40" t="s">
        <v>160</v>
      </c>
      <c r="U9" s="66" t="s">
        <v>159</v>
      </c>
      <c r="V9" s="67" t="s">
        <v>158</v>
      </c>
    </row>
    <row r="10" spans="1:22" s="8" customFormat="1" x14ac:dyDescent="0.3">
      <c r="A10" s="56" t="s">
        <v>39</v>
      </c>
      <c r="B10" s="51">
        <f t="shared" ref="B10:B28" si="0">RV_ID</f>
        <v>0</v>
      </c>
      <c r="C10" s="51">
        <f t="shared" ref="C10:C28" si="1">L_Haupt_ID</f>
        <v>0</v>
      </c>
      <c r="D10" s="51">
        <f t="shared" ref="D10:D28" si="2">RV_Bezeichnung</f>
        <v>0</v>
      </c>
      <c r="E10" s="60">
        <f>SUMIF(EA_Tabelle!$G$21:$G$1020,$A10,EA_Tabelle!$U$21:$U$1020)</f>
        <v>0</v>
      </c>
      <c r="F10" s="61">
        <f>SUMIF(EA_Tabelle!$G$21:$G$1020,$A10,EA_Tabelle!$W$21:$W$1020)</f>
        <v>0</v>
      </c>
      <c r="G10" s="62">
        <f>SUMIF(EA_Tabelle!$G$21:$G$1020,$A10,EA_Tabelle!$X$21:$X$1020)</f>
        <v>0</v>
      </c>
      <c r="H10" s="54">
        <f t="array" ref="H10">SUM(--(FREQUENCY(IF(IFERROR(EA_Tabelle!$G$21:$G$1020=Ressorts[[#This Row],[Ressort]],0),MATCH(EA_Tabelle!$N$21:$N$1020,EA_Tabelle!$N$21:$N$1020,0)),ROW(EA_Tabelle!$N$21:$N$1020)-MIN(ROW(EA_Tabelle!$N$21:$N$1020))+1)&gt;0))</f>
        <v>0</v>
      </c>
      <c r="I10" s="54">
        <f>SUMIF(EA_Tabelle!$G$21:$G$1020,$A10,EA_Tabelle!$Y$21:$Y$1020)</f>
        <v>0</v>
      </c>
      <c r="J10" s="52">
        <f>SUMIF(EA_Tabelle!$G$21:$G$1020,$A10,EA_Tabelle!$AC$21:$AC$1020)</f>
        <v>0</v>
      </c>
      <c r="K10" s="52">
        <f>SUMIF(EA_Tabelle!$G$21:$G$1020,$A10,EA_Tabelle!$AF$21:$AF$1020)</f>
        <v>0</v>
      </c>
      <c r="L10" s="52">
        <f>SUMIF(EA_Tabelle!$G$21:$G$1020,$A10,EA_Tabelle!$AM$21:$AM$1020)</f>
        <v>0</v>
      </c>
      <c r="M10" s="52">
        <f>SUMIF(EA_Tabelle!$G$21:$G$1020,$A10,EA_Tabelle!$AN$21:$AN$1020)</f>
        <v>0</v>
      </c>
      <c r="N10" s="52">
        <f>SUMIF(EA_Tabelle!$G$21:$G$1020,$A10,EA_Tabelle!$AQ$21:$AQ$1020)</f>
        <v>0</v>
      </c>
      <c r="O10" s="52">
        <f>SUMIF(EA_Tabelle!$G$21:$G$1020,$A10,EA_Tabelle!$AO$21:$AO$1020)</f>
        <v>0</v>
      </c>
      <c r="P10" s="52">
        <f>SUMIF(EA_Tabelle!$G$21:$G$1020,$A10,EA_Tabelle!$AR$21:$AR$1020)</f>
        <v>0</v>
      </c>
      <c r="Q10" s="54">
        <f>SUMIF(EA_Tabelle!$G$21:$G$1020,$A10,EA_Tabelle!$AS$21:$AS$1020)</f>
        <v>0</v>
      </c>
      <c r="R10" s="52">
        <f>SUMIF(EA_Tabelle!$G$21:$G$1020,$A10,EA_Tabelle!$AT$21:$AT$1020)</f>
        <v>0</v>
      </c>
      <c r="S10" s="52">
        <f>SUMIF(EA_Tabelle!$G$21:$G$1020,$A10,EA_Tabelle!$AU$21:$AU$1020)</f>
        <v>0</v>
      </c>
      <c r="T10" s="68">
        <f>EA_Tabelle!$N$10</f>
        <v>0</v>
      </c>
      <c r="U10" s="65">
        <f>EA_Tabelle!$P$10</f>
        <v>0</v>
      </c>
      <c r="V10" s="69">
        <f>EA_Tabelle!$S$10</f>
        <v>0</v>
      </c>
    </row>
    <row r="11" spans="1:22" x14ac:dyDescent="0.3">
      <c r="A11" s="56" t="s">
        <v>41</v>
      </c>
      <c r="B11" s="51">
        <f t="shared" si="0"/>
        <v>0</v>
      </c>
      <c r="C11" s="51">
        <f t="shared" si="1"/>
        <v>0</v>
      </c>
      <c r="D11" s="51">
        <f t="shared" si="2"/>
        <v>0</v>
      </c>
      <c r="E11" s="55">
        <f>SUMIF(EA_Tabelle!$G$21:$G$1020,$A11,EA_Tabelle!$U$21:$U$1020)</f>
        <v>0</v>
      </c>
      <c r="F11" s="53">
        <f>SUMIF(EA_Tabelle!$G$21:$G$1020,$A11,EA_Tabelle!$W$21:$W$1020)</f>
        <v>0</v>
      </c>
      <c r="G11" s="63">
        <f>SUMIF(EA_Tabelle!$G$21:$G$1020,$A11,EA_Tabelle!$X$21:$X$1020)</f>
        <v>0</v>
      </c>
      <c r="H11" s="54">
        <f t="array" ref="H11">SUM(--(FREQUENCY(IF(IFERROR(EA_Tabelle!$G$21:$G$1020=Ressorts[[#This Row],[Ressort]],0),MATCH(EA_Tabelle!$N$21:$N$1020,EA_Tabelle!$N$21:$N$1020,0)),ROW(EA_Tabelle!$N$21:$N$1020)-MIN(ROW(EA_Tabelle!$N$21:$N$1020))+1)&gt;0))</f>
        <v>0</v>
      </c>
      <c r="I11" s="54">
        <f>SUMIF(EA_Tabelle!$G$21:$G$1020,$A11,EA_Tabelle!$Y$21:$Y$1020)</f>
        <v>0</v>
      </c>
      <c r="J11" s="52">
        <f>SUMIF(EA_Tabelle!$G$21:$G$1020,$A11,EA_Tabelle!$AC$21:$AC$1020)</f>
        <v>0</v>
      </c>
      <c r="K11" s="52">
        <f>SUMIF(EA_Tabelle!$G$21:$G$1020,$A11,EA_Tabelle!$AF$21:$AF$1020)</f>
        <v>0</v>
      </c>
      <c r="L11" s="52">
        <f>SUMIF(EA_Tabelle!$G$21:$G$1020,$A11,EA_Tabelle!$AM$21:$AM$1020)</f>
        <v>0</v>
      </c>
      <c r="M11" s="52">
        <f>SUMIF(EA_Tabelle!$G$21:$G$1020,$A11,EA_Tabelle!$AN$21:$AN$1020)</f>
        <v>0</v>
      </c>
      <c r="N11" s="52">
        <f>SUMIF(EA_Tabelle!$G$21:$G$1020,$A11,EA_Tabelle!$AQ$21:$AQ$1020)</f>
        <v>0</v>
      </c>
      <c r="O11" s="52">
        <f>SUMIF(EA_Tabelle!$G$21:$G$1020,$A11,EA_Tabelle!$AO$21:$AO$1020)</f>
        <v>0</v>
      </c>
      <c r="P11" s="52">
        <f>SUMIF(EA_Tabelle!$G$21:$G$1020,$A11,EA_Tabelle!$AR$21:$AR$1020)</f>
        <v>0</v>
      </c>
      <c r="Q11" s="54">
        <f>SUMIF(EA_Tabelle!$G$21:$G$1020,$A11,EA_Tabelle!$AS$21:$AS$1020)</f>
        <v>0</v>
      </c>
      <c r="R11" s="52">
        <f>SUMIF(EA_Tabelle!$G$21:$G$1020,$A11,EA_Tabelle!$AT$21:$AT$1020)</f>
        <v>0</v>
      </c>
      <c r="S11" s="52">
        <f>SUMIF(EA_Tabelle!$G$21:$G$1020,$A11,EA_Tabelle!$AU$21:$AU$1020)</f>
        <v>0</v>
      </c>
      <c r="T11" s="68">
        <f>EA_Tabelle!$N$10</f>
        <v>0</v>
      </c>
      <c r="U11" s="65">
        <f>EA_Tabelle!$P$10</f>
        <v>0</v>
      </c>
      <c r="V11" s="69">
        <f>EA_Tabelle!$S$10</f>
        <v>0</v>
      </c>
    </row>
    <row r="12" spans="1:22" x14ac:dyDescent="0.3">
      <c r="A12" s="56" t="s">
        <v>40</v>
      </c>
      <c r="B12" s="51">
        <f t="shared" si="0"/>
        <v>0</v>
      </c>
      <c r="C12" s="51">
        <f t="shared" si="1"/>
        <v>0</v>
      </c>
      <c r="D12" s="51">
        <f t="shared" si="2"/>
        <v>0</v>
      </c>
      <c r="E12" s="55">
        <f>SUMIF(EA_Tabelle!$G$21:$G$1020,$A12,EA_Tabelle!$U$21:$U$1020)</f>
        <v>0</v>
      </c>
      <c r="F12" s="53">
        <f>SUMIF(EA_Tabelle!$G$21:$G$1020,$A12,EA_Tabelle!$W$21:$W$1020)</f>
        <v>0</v>
      </c>
      <c r="G12" s="63">
        <f>SUMIF(EA_Tabelle!$G$21:$G$1020,$A12,EA_Tabelle!$X$21:$X$1020)</f>
        <v>0</v>
      </c>
      <c r="H12" s="54">
        <f t="array" ref="H12">SUM(--(FREQUENCY(IF(IFERROR(EA_Tabelle!$G$21:$G$1020=Ressorts[[#This Row],[Ressort]],0),MATCH(EA_Tabelle!$N$21:$N$1020,EA_Tabelle!$N$21:$N$1020,0)),ROW(EA_Tabelle!$N$21:$N$1020)-MIN(ROW(EA_Tabelle!$N$21:$N$1020))+1)&gt;0))</f>
        <v>0</v>
      </c>
      <c r="I12" s="54">
        <f>SUMIF(EA_Tabelle!$G$21:$G$1020,$A12,EA_Tabelle!$Y$21:$Y$1020)</f>
        <v>0</v>
      </c>
      <c r="J12" s="52">
        <f>SUMIF(EA_Tabelle!$G$21:$G$1020,$A12,EA_Tabelle!$AC$21:$AC$1020)</f>
        <v>0</v>
      </c>
      <c r="K12" s="52">
        <f>SUMIF(EA_Tabelle!$G$21:$G$1020,$A12,EA_Tabelle!$AF$21:$AF$1020)</f>
        <v>0</v>
      </c>
      <c r="L12" s="52">
        <f>SUMIF(EA_Tabelle!$G$21:$G$1020,$A12,EA_Tabelle!$AM$21:$AM$1020)</f>
        <v>0</v>
      </c>
      <c r="M12" s="52">
        <f>SUMIF(EA_Tabelle!$G$21:$G$1020,$A12,EA_Tabelle!$AN$21:$AN$1020)</f>
        <v>0</v>
      </c>
      <c r="N12" s="52">
        <f>SUMIF(EA_Tabelle!$G$21:$G$1020,$A12,EA_Tabelle!$AQ$21:$AQ$1020)</f>
        <v>0</v>
      </c>
      <c r="O12" s="52">
        <f>SUMIF(EA_Tabelle!$G$21:$G$1020,$A12,EA_Tabelle!$AO$21:$AO$1020)</f>
        <v>0</v>
      </c>
      <c r="P12" s="52">
        <f>SUMIF(EA_Tabelle!$G$21:$G$1020,$A12,EA_Tabelle!$AR$21:$AR$1020)</f>
        <v>0</v>
      </c>
      <c r="Q12" s="54">
        <f>SUMIF(EA_Tabelle!$G$21:$G$1020,$A12,EA_Tabelle!$AS$21:$AS$1020)</f>
        <v>0</v>
      </c>
      <c r="R12" s="52">
        <f>SUMIF(EA_Tabelle!$G$21:$G$1020,$A12,EA_Tabelle!$AT$21:$AT$1020)</f>
        <v>0</v>
      </c>
      <c r="S12" s="52">
        <f>SUMIF(EA_Tabelle!$G$21:$G$1020,$A12,EA_Tabelle!$AU$21:$AU$1020)</f>
        <v>0</v>
      </c>
      <c r="T12" s="68">
        <f>EA_Tabelle!$N$10</f>
        <v>0</v>
      </c>
      <c r="U12" s="65">
        <f>EA_Tabelle!$P$10</f>
        <v>0</v>
      </c>
      <c r="V12" s="69">
        <f>EA_Tabelle!$S$10</f>
        <v>0</v>
      </c>
    </row>
    <row r="13" spans="1:22" x14ac:dyDescent="0.3">
      <c r="A13" s="56" t="s">
        <v>56</v>
      </c>
      <c r="B13" s="51">
        <f t="shared" si="0"/>
        <v>0</v>
      </c>
      <c r="C13" s="51">
        <f t="shared" si="1"/>
        <v>0</v>
      </c>
      <c r="D13" s="51">
        <f t="shared" si="2"/>
        <v>0</v>
      </c>
      <c r="E13" s="55">
        <f>SUMIF(EA_Tabelle!$G$21:$G$1020,$A13,EA_Tabelle!$U$21:$U$1020)</f>
        <v>0</v>
      </c>
      <c r="F13" s="53">
        <f>SUMIF(EA_Tabelle!$G$21:$G$1020,$A13,EA_Tabelle!$W$21:$W$1020)</f>
        <v>0</v>
      </c>
      <c r="G13" s="63">
        <f>SUMIF(EA_Tabelle!$G$21:$G$1020,$A13,EA_Tabelle!$X$21:$X$1020)</f>
        <v>0</v>
      </c>
      <c r="H13" s="54">
        <f t="array" ref="H13">SUM(--(FREQUENCY(IF(IFERROR(EA_Tabelle!$G$21:$G$1020=Ressorts[[#This Row],[Ressort]],0),MATCH(EA_Tabelle!$N$21:$N$1020,EA_Tabelle!$N$21:$N$1020,0)),ROW(EA_Tabelle!$N$21:$N$1020)-MIN(ROW(EA_Tabelle!$N$21:$N$1020))+1)&gt;0))</f>
        <v>0</v>
      </c>
      <c r="I13" s="54">
        <f>SUMIF(EA_Tabelle!$G$21:$G$1020,$A13,EA_Tabelle!$Y$21:$Y$1020)</f>
        <v>0</v>
      </c>
      <c r="J13" s="52">
        <f>SUMIF(EA_Tabelle!$G$21:$G$1020,$A13,EA_Tabelle!$AC$21:$AC$1020)</f>
        <v>0</v>
      </c>
      <c r="K13" s="52">
        <f>SUMIF(EA_Tabelle!$G$21:$G$1020,$A13,EA_Tabelle!$AF$21:$AF$1020)</f>
        <v>0</v>
      </c>
      <c r="L13" s="52">
        <f>SUMIF(EA_Tabelle!$G$21:$G$1020,$A13,EA_Tabelle!$AM$21:$AM$1020)</f>
        <v>0</v>
      </c>
      <c r="M13" s="52">
        <f>SUMIF(EA_Tabelle!$G$21:$G$1020,$A13,EA_Tabelle!$AN$21:$AN$1020)</f>
        <v>0</v>
      </c>
      <c r="N13" s="52">
        <f>SUMIF(EA_Tabelle!$G$21:$G$1020,$A13,EA_Tabelle!$AQ$21:$AQ$1020)</f>
        <v>0</v>
      </c>
      <c r="O13" s="52">
        <f>SUMIF(EA_Tabelle!$G$21:$G$1020,$A13,EA_Tabelle!$AO$21:$AO$1020)</f>
        <v>0</v>
      </c>
      <c r="P13" s="52">
        <f>SUMIF(EA_Tabelle!$G$21:$G$1020,$A13,EA_Tabelle!$AR$21:$AR$1020)</f>
        <v>0</v>
      </c>
      <c r="Q13" s="54">
        <f>SUMIF(EA_Tabelle!$G$21:$G$1020,$A13,EA_Tabelle!$AS$21:$AS$1020)</f>
        <v>0</v>
      </c>
      <c r="R13" s="52">
        <f>SUMIF(EA_Tabelle!$G$21:$G$1020,$A13,EA_Tabelle!$AT$21:$AT$1020)</f>
        <v>0</v>
      </c>
      <c r="S13" s="52">
        <f>SUMIF(EA_Tabelle!$G$21:$G$1020,$A13,EA_Tabelle!$AU$21:$AU$1020)</f>
        <v>0</v>
      </c>
      <c r="T13" s="68">
        <f>EA_Tabelle!$N$10</f>
        <v>0</v>
      </c>
      <c r="U13" s="65">
        <f>EA_Tabelle!$P$10</f>
        <v>0</v>
      </c>
      <c r="V13" s="69">
        <f>EA_Tabelle!$S$10</f>
        <v>0</v>
      </c>
    </row>
    <row r="14" spans="1:22" x14ac:dyDescent="0.3">
      <c r="A14" s="56" t="s">
        <v>45</v>
      </c>
      <c r="B14" s="51">
        <f t="shared" si="0"/>
        <v>0</v>
      </c>
      <c r="C14" s="51">
        <f t="shared" si="1"/>
        <v>0</v>
      </c>
      <c r="D14" s="51">
        <f t="shared" si="2"/>
        <v>0</v>
      </c>
      <c r="E14" s="55">
        <f>SUMIF(EA_Tabelle!$G$21:$G$1020,$A14,EA_Tabelle!$U$21:$U$1020)</f>
        <v>0</v>
      </c>
      <c r="F14" s="53">
        <f>SUMIF(EA_Tabelle!$G$21:$G$1020,$A14,EA_Tabelle!$W$21:$W$1020)</f>
        <v>0</v>
      </c>
      <c r="G14" s="63">
        <f>SUMIF(EA_Tabelle!$G$21:$G$1020,$A14,EA_Tabelle!$X$21:$X$1020)</f>
        <v>0</v>
      </c>
      <c r="H14" s="54">
        <f t="array" ref="H14">SUM(--(FREQUENCY(IF(IFERROR(EA_Tabelle!$G$21:$G$1020=Ressorts[[#This Row],[Ressort]],0),MATCH(EA_Tabelle!$N$21:$N$1020,EA_Tabelle!$N$21:$N$1020,0)),ROW(EA_Tabelle!$N$21:$N$1020)-MIN(ROW(EA_Tabelle!$N$21:$N$1020))+1)&gt;0))</f>
        <v>0</v>
      </c>
      <c r="I14" s="54">
        <f>SUMIF(EA_Tabelle!$G$21:$G$1020,$A14,EA_Tabelle!$Y$21:$Y$1020)</f>
        <v>0</v>
      </c>
      <c r="J14" s="52">
        <f>SUMIF(EA_Tabelle!$G$21:$G$1020,$A14,EA_Tabelle!$AC$21:$AC$1020)</f>
        <v>0</v>
      </c>
      <c r="K14" s="52">
        <f>SUMIF(EA_Tabelle!$G$21:$G$1020,$A14,EA_Tabelle!$AF$21:$AF$1020)</f>
        <v>0</v>
      </c>
      <c r="L14" s="52">
        <f>SUMIF(EA_Tabelle!$G$21:$G$1020,$A14,EA_Tabelle!$AM$21:$AM$1020)</f>
        <v>0</v>
      </c>
      <c r="M14" s="52">
        <f>SUMIF(EA_Tabelle!$G$21:$G$1020,$A14,EA_Tabelle!$AN$21:$AN$1020)</f>
        <v>0</v>
      </c>
      <c r="N14" s="52">
        <f>SUMIF(EA_Tabelle!$G$21:$G$1020,$A14,EA_Tabelle!$AQ$21:$AQ$1020)</f>
        <v>0</v>
      </c>
      <c r="O14" s="52">
        <f>SUMIF(EA_Tabelle!$G$21:$G$1020,$A14,EA_Tabelle!$AO$21:$AO$1020)</f>
        <v>0</v>
      </c>
      <c r="P14" s="52">
        <f>SUMIF(EA_Tabelle!$G$21:$G$1020,$A14,EA_Tabelle!$AR$21:$AR$1020)</f>
        <v>0</v>
      </c>
      <c r="Q14" s="54">
        <f>SUMIF(EA_Tabelle!$G$21:$G$1020,$A14,EA_Tabelle!$AS$21:$AS$1020)</f>
        <v>0</v>
      </c>
      <c r="R14" s="52">
        <f>SUMIF(EA_Tabelle!$G$21:$G$1020,$A14,EA_Tabelle!$AT$21:$AT$1020)</f>
        <v>0</v>
      </c>
      <c r="S14" s="52">
        <f>SUMIF(EA_Tabelle!$G$21:$G$1020,$A14,EA_Tabelle!$AU$21:$AU$1020)</f>
        <v>0</v>
      </c>
      <c r="T14" s="68">
        <f>EA_Tabelle!$N$10</f>
        <v>0</v>
      </c>
      <c r="U14" s="65">
        <f>EA_Tabelle!$P$10</f>
        <v>0</v>
      </c>
      <c r="V14" s="69">
        <f>EA_Tabelle!$S$10</f>
        <v>0</v>
      </c>
    </row>
    <row r="15" spans="1:22" x14ac:dyDescent="0.3">
      <c r="A15" s="56" t="s">
        <v>48</v>
      </c>
      <c r="B15" s="51">
        <f t="shared" si="0"/>
        <v>0</v>
      </c>
      <c r="C15" s="51">
        <f t="shared" si="1"/>
        <v>0</v>
      </c>
      <c r="D15" s="51">
        <f t="shared" si="2"/>
        <v>0</v>
      </c>
      <c r="E15" s="55">
        <f>SUMIF(EA_Tabelle!$G$21:$G$1020,$A15,EA_Tabelle!$U$21:$U$1020)</f>
        <v>0</v>
      </c>
      <c r="F15" s="53">
        <f>SUMIF(EA_Tabelle!$G$21:$G$1020,$A15,EA_Tabelle!$W$21:$W$1020)</f>
        <v>0</v>
      </c>
      <c r="G15" s="63">
        <f>SUMIF(EA_Tabelle!$G$21:$G$1020,$A15,EA_Tabelle!$X$21:$X$1020)</f>
        <v>0</v>
      </c>
      <c r="H15" s="54">
        <f t="array" ref="H15">SUM(--(FREQUENCY(IF(IFERROR(EA_Tabelle!$G$21:$G$1020=Ressorts[[#This Row],[Ressort]],0),MATCH(EA_Tabelle!$N$21:$N$1020,EA_Tabelle!$N$21:$N$1020,0)),ROW(EA_Tabelle!$N$21:$N$1020)-MIN(ROW(EA_Tabelle!$N$21:$N$1020))+1)&gt;0))</f>
        <v>0</v>
      </c>
      <c r="I15" s="54">
        <f>SUMIF(EA_Tabelle!$G$21:$G$1020,$A15,EA_Tabelle!$Y$21:$Y$1020)</f>
        <v>0</v>
      </c>
      <c r="J15" s="52">
        <f>SUMIF(EA_Tabelle!$G$21:$G$1020,$A15,EA_Tabelle!$AC$21:$AC$1020)</f>
        <v>0</v>
      </c>
      <c r="K15" s="52">
        <f>SUMIF(EA_Tabelle!$G$21:$G$1020,$A15,EA_Tabelle!$AF$21:$AF$1020)</f>
        <v>0</v>
      </c>
      <c r="L15" s="52">
        <f>SUMIF(EA_Tabelle!$G$21:$G$1020,$A15,EA_Tabelle!$AM$21:$AM$1020)</f>
        <v>0</v>
      </c>
      <c r="M15" s="52">
        <f>SUMIF(EA_Tabelle!$G$21:$G$1020,$A15,EA_Tabelle!$AN$21:$AN$1020)</f>
        <v>0</v>
      </c>
      <c r="N15" s="52">
        <f>SUMIF(EA_Tabelle!$G$21:$G$1020,$A15,EA_Tabelle!$AQ$21:$AQ$1020)</f>
        <v>0</v>
      </c>
      <c r="O15" s="52">
        <f>SUMIF(EA_Tabelle!$G$21:$G$1020,$A15,EA_Tabelle!$AO$21:$AO$1020)</f>
        <v>0</v>
      </c>
      <c r="P15" s="52">
        <f>SUMIF(EA_Tabelle!$G$21:$G$1020,$A15,EA_Tabelle!$AR$21:$AR$1020)</f>
        <v>0</v>
      </c>
      <c r="Q15" s="54">
        <f>SUMIF(EA_Tabelle!$G$21:$G$1020,$A15,EA_Tabelle!$AS$21:$AS$1020)</f>
        <v>0</v>
      </c>
      <c r="R15" s="52">
        <f>SUMIF(EA_Tabelle!$G$21:$G$1020,$A15,EA_Tabelle!$AT$21:$AT$1020)</f>
        <v>0</v>
      </c>
      <c r="S15" s="52">
        <f>SUMIF(EA_Tabelle!$G$21:$G$1020,$A15,EA_Tabelle!$AU$21:$AU$1020)</f>
        <v>0</v>
      </c>
      <c r="T15" s="68">
        <f>EA_Tabelle!$N$10</f>
        <v>0</v>
      </c>
      <c r="U15" s="65">
        <f>EA_Tabelle!$P$10</f>
        <v>0</v>
      </c>
      <c r="V15" s="69">
        <f>EA_Tabelle!$S$10</f>
        <v>0</v>
      </c>
    </row>
    <row r="16" spans="1:22" x14ac:dyDescent="0.3">
      <c r="A16" s="56" t="s">
        <v>51</v>
      </c>
      <c r="B16" s="51">
        <f t="shared" si="0"/>
        <v>0</v>
      </c>
      <c r="C16" s="51">
        <f t="shared" si="1"/>
        <v>0</v>
      </c>
      <c r="D16" s="51">
        <f t="shared" si="2"/>
        <v>0</v>
      </c>
      <c r="E16" s="55">
        <f>SUMIF(EA_Tabelle!$G$21:$G$1020,$A16,EA_Tabelle!$U$21:$U$1020)</f>
        <v>0</v>
      </c>
      <c r="F16" s="53">
        <f>SUMIF(EA_Tabelle!$G$21:$G$1020,$A16,EA_Tabelle!$W$21:$W$1020)</f>
        <v>0</v>
      </c>
      <c r="G16" s="63">
        <f>SUMIF(EA_Tabelle!$G$21:$G$1020,$A16,EA_Tabelle!$X$21:$X$1020)</f>
        <v>0</v>
      </c>
      <c r="H16" s="54">
        <f t="array" ref="H16">SUM(--(FREQUENCY(IF(IFERROR(EA_Tabelle!$G$21:$G$1020=Ressorts[[#This Row],[Ressort]],0),MATCH(EA_Tabelle!$N$21:$N$1020,EA_Tabelle!$N$21:$N$1020,0)),ROW(EA_Tabelle!$N$21:$N$1020)-MIN(ROW(EA_Tabelle!$N$21:$N$1020))+1)&gt;0))</f>
        <v>0</v>
      </c>
      <c r="I16" s="54">
        <f>SUMIF(EA_Tabelle!$G$21:$G$1020,$A16,EA_Tabelle!$Y$21:$Y$1020)</f>
        <v>0</v>
      </c>
      <c r="J16" s="52">
        <f>SUMIF(EA_Tabelle!$G$21:$G$1020,$A16,EA_Tabelle!$AC$21:$AC$1020)</f>
        <v>0</v>
      </c>
      <c r="K16" s="52">
        <f>SUMIF(EA_Tabelle!$G$21:$G$1020,$A16,EA_Tabelle!$AF$21:$AF$1020)</f>
        <v>0</v>
      </c>
      <c r="L16" s="52">
        <f>SUMIF(EA_Tabelle!$G$21:$G$1020,$A16,EA_Tabelle!$AM$21:$AM$1020)</f>
        <v>0</v>
      </c>
      <c r="M16" s="52">
        <f>SUMIF(EA_Tabelle!$G$21:$G$1020,$A16,EA_Tabelle!$AN$21:$AN$1020)</f>
        <v>0</v>
      </c>
      <c r="N16" s="52">
        <f>SUMIF(EA_Tabelle!$G$21:$G$1020,$A16,EA_Tabelle!$AQ$21:$AQ$1020)</f>
        <v>0</v>
      </c>
      <c r="O16" s="52">
        <f>SUMIF(EA_Tabelle!$G$21:$G$1020,$A16,EA_Tabelle!$AO$21:$AO$1020)</f>
        <v>0</v>
      </c>
      <c r="P16" s="52">
        <f>SUMIF(EA_Tabelle!$G$21:$G$1020,$A16,EA_Tabelle!$AR$21:$AR$1020)</f>
        <v>0</v>
      </c>
      <c r="Q16" s="54">
        <f>SUMIF(EA_Tabelle!$G$21:$G$1020,$A16,EA_Tabelle!$AS$21:$AS$1020)</f>
        <v>0</v>
      </c>
      <c r="R16" s="52">
        <f>SUMIF(EA_Tabelle!$G$21:$G$1020,$A16,EA_Tabelle!$AT$21:$AT$1020)</f>
        <v>0</v>
      </c>
      <c r="S16" s="52">
        <f>SUMIF(EA_Tabelle!$G$21:$G$1020,$A16,EA_Tabelle!$AU$21:$AU$1020)</f>
        <v>0</v>
      </c>
      <c r="T16" s="68">
        <f>EA_Tabelle!$N$10</f>
        <v>0</v>
      </c>
      <c r="U16" s="65">
        <f>EA_Tabelle!$P$10</f>
        <v>0</v>
      </c>
      <c r="V16" s="69">
        <f>EA_Tabelle!$S$10</f>
        <v>0</v>
      </c>
    </row>
    <row r="17" spans="1:22" x14ac:dyDescent="0.3">
      <c r="A17" s="56" t="s">
        <v>49</v>
      </c>
      <c r="B17" s="51">
        <f t="shared" si="0"/>
        <v>0</v>
      </c>
      <c r="C17" s="51">
        <f t="shared" si="1"/>
        <v>0</v>
      </c>
      <c r="D17" s="51">
        <f t="shared" si="2"/>
        <v>0</v>
      </c>
      <c r="E17" s="55">
        <f>SUMIF(EA_Tabelle!$G$21:$G$1020,$A17,EA_Tabelle!$U$21:$U$1020)</f>
        <v>0</v>
      </c>
      <c r="F17" s="53">
        <f>SUMIF(EA_Tabelle!$G$21:$G$1020,$A17,EA_Tabelle!$W$21:$W$1020)</f>
        <v>0</v>
      </c>
      <c r="G17" s="63">
        <f>SUMIF(EA_Tabelle!$G$21:$G$1020,$A17,EA_Tabelle!$X$21:$X$1020)</f>
        <v>0</v>
      </c>
      <c r="H17" s="54">
        <f t="array" ref="H17">SUM(--(FREQUENCY(IF(IFERROR(EA_Tabelle!$G$21:$G$1020=Ressorts[[#This Row],[Ressort]],0),MATCH(EA_Tabelle!$N$21:$N$1020,EA_Tabelle!$N$21:$N$1020,0)),ROW(EA_Tabelle!$N$21:$N$1020)-MIN(ROW(EA_Tabelle!$N$21:$N$1020))+1)&gt;0))</f>
        <v>0</v>
      </c>
      <c r="I17" s="54">
        <f>SUMIF(EA_Tabelle!$G$21:$G$1020,$A17,EA_Tabelle!$Y$21:$Y$1020)</f>
        <v>0</v>
      </c>
      <c r="J17" s="52">
        <f>SUMIF(EA_Tabelle!$G$21:$G$1020,$A17,EA_Tabelle!$AC$21:$AC$1020)</f>
        <v>0</v>
      </c>
      <c r="K17" s="52">
        <f>SUMIF(EA_Tabelle!$G$21:$G$1020,$A17,EA_Tabelle!$AF$21:$AF$1020)</f>
        <v>0</v>
      </c>
      <c r="L17" s="52">
        <f>SUMIF(EA_Tabelle!$G$21:$G$1020,$A17,EA_Tabelle!$AM$21:$AM$1020)</f>
        <v>0</v>
      </c>
      <c r="M17" s="52">
        <f>SUMIF(EA_Tabelle!$G$21:$G$1020,$A17,EA_Tabelle!$AN$21:$AN$1020)</f>
        <v>0</v>
      </c>
      <c r="N17" s="52">
        <f>SUMIF(EA_Tabelle!$G$21:$G$1020,$A17,EA_Tabelle!$AQ$21:$AQ$1020)</f>
        <v>0</v>
      </c>
      <c r="O17" s="52">
        <f>SUMIF(EA_Tabelle!$G$21:$G$1020,$A17,EA_Tabelle!$AO$21:$AO$1020)</f>
        <v>0</v>
      </c>
      <c r="P17" s="52">
        <f>SUMIF(EA_Tabelle!$G$21:$G$1020,$A17,EA_Tabelle!$AR$21:$AR$1020)</f>
        <v>0</v>
      </c>
      <c r="Q17" s="54">
        <f>SUMIF(EA_Tabelle!$G$21:$G$1020,$A17,EA_Tabelle!$AS$21:$AS$1020)</f>
        <v>0</v>
      </c>
      <c r="R17" s="52">
        <f>SUMIF(EA_Tabelle!$G$21:$G$1020,$A17,EA_Tabelle!$AT$21:$AT$1020)</f>
        <v>0</v>
      </c>
      <c r="S17" s="52">
        <f>SUMIF(EA_Tabelle!$G$21:$G$1020,$A17,EA_Tabelle!$AU$21:$AU$1020)</f>
        <v>0</v>
      </c>
      <c r="T17" s="68">
        <f>EA_Tabelle!$N$10</f>
        <v>0</v>
      </c>
      <c r="U17" s="65">
        <f>EA_Tabelle!$P$10</f>
        <v>0</v>
      </c>
      <c r="V17" s="69">
        <f>EA_Tabelle!$S$10</f>
        <v>0</v>
      </c>
    </row>
    <row r="18" spans="1:22" x14ac:dyDescent="0.3">
      <c r="A18" s="56" t="s">
        <v>42</v>
      </c>
      <c r="B18" s="51">
        <f t="shared" si="0"/>
        <v>0</v>
      </c>
      <c r="C18" s="51">
        <f t="shared" si="1"/>
        <v>0</v>
      </c>
      <c r="D18" s="51">
        <f t="shared" si="2"/>
        <v>0</v>
      </c>
      <c r="E18" s="55">
        <f>SUMIF(EA_Tabelle!$G$21:$G$1020,$A18,EA_Tabelle!$U$21:$U$1020)</f>
        <v>0</v>
      </c>
      <c r="F18" s="53">
        <f>SUMIF(EA_Tabelle!$G$21:$G$1020,$A18,EA_Tabelle!$W$21:$W$1020)</f>
        <v>0</v>
      </c>
      <c r="G18" s="63">
        <f>SUMIF(EA_Tabelle!$G$21:$G$1020,$A18,EA_Tabelle!$X$21:$X$1020)</f>
        <v>0</v>
      </c>
      <c r="H18" s="54">
        <f t="array" ref="H18">SUM(--(FREQUENCY(IF(IFERROR(EA_Tabelle!$G$21:$G$1020=Ressorts[[#This Row],[Ressort]],0),MATCH(EA_Tabelle!$N$21:$N$1020,EA_Tabelle!$N$21:$N$1020,0)),ROW(EA_Tabelle!$N$21:$N$1020)-MIN(ROW(EA_Tabelle!$N$21:$N$1020))+1)&gt;0))</f>
        <v>0</v>
      </c>
      <c r="I18" s="54">
        <f>SUMIF(EA_Tabelle!$G$21:$G$1020,$A18,EA_Tabelle!$Y$21:$Y$1020)</f>
        <v>0</v>
      </c>
      <c r="J18" s="52">
        <f>SUMIF(EA_Tabelle!$G$21:$G$1020,$A18,EA_Tabelle!$AC$21:$AC$1020)</f>
        <v>0</v>
      </c>
      <c r="K18" s="52">
        <f>SUMIF(EA_Tabelle!$G$21:$G$1020,$A18,EA_Tabelle!$AF$21:$AF$1020)</f>
        <v>0</v>
      </c>
      <c r="L18" s="52">
        <f>SUMIF(EA_Tabelle!$G$21:$G$1020,$A18,EA_Tabelle!$AM$21:$AM$1020)</f>
        <v>0</v>
      </c>
      <c r="M18" s="52">
        <f>SUMIF(EA_Tabelle!$G$21:$G$1020,$A18,EA_Tabelle!$AN$21:$AN$1020)</f>
        <v>0</v>
      </c>
      <c r="N18" s="52">
        <f>SUMIF(EA_Tabelle!$G$21:$G$1020,$A18,EA_Tabelle!$AQ$21:$AQ$1020)</f>
        <v>0</v>
      </c>
      <c r="O18" s="52">
        <f>SUMIF(EA_Tabelle!$G$21:$G$1020,$A18,EA_Tabelle!$AO$21:$AO$1020)</f>
        <v>0</v>
      </c>
      <c r="P18" s="52">
        <f>SUMIF(EA_Tabelle!$G$21:$G$1020,$A18,EA_Tabelle!$AR$21:$AR$1020)</f>
        <v>0</v>
      </c>
      <c r="Q18" s="54">
        <f>SUMIF(EA_Tabelle!$G$21:$G$1020,$A18,EA_Tabelle!$AS$21:$AS$1020)</f>
        <v>0</v>
      </c>
      <c r="R18" s="52">
        <f>SUMIF(EA_Tabelle!$G$21:$G$1020,$A18,EA_Tabelle!$AT$21:$AT$1020)</f>
        <v>0</v>
      </c>
      <c r="S18" s="52">
        <f>SUMIF(EA_Tabelle!$G$21:$G$1020,$A18,EA_Tabelle!$AU$21:$AU$1020)</f>
        <v>0</v>
      </c>
      <c r="T18" s="68">
        <f>EA_Tabelle!$N$10</f>
        <v>0</v>
      </c>
      <c r="U18" s="65">
        <f>EA_Tabelle!$P$10</f>
        <v>0</v>
      </c>
      <c r="V18" s="69">
        <f>EA_Tabelle!$S$10</f>
        <v>0</v>
      </c>
    </row>
    <row r="19" spans="1:22" x14ac:dyDescent="0.3">
      <c r="A19" s="56" t="s">
        <v>43</v>
      </c>
      <c r="B19" s="51">
        <f t="shared" si="0"/>
        <v>0</v>
      </c>
      <c r="C19" s="51">
        <f t="shared" si="1"/>
        <v>0</v>
      </c>
      <c r="D19" s="51">
        <f t="shared" si="2"/>
        <v>0</v>
      </c>
      <c r="E19" s="55">
        <f>SUMIF(EA_Tabelle!$G$21:$G$1020,$A19,EA_Tabelle!$U$21:$U$1020)</f>
        <v>0</v>
      </c>
      <c r="F19" s="53">
        <f>SUMIF(EA_Tabelle!$G$21:$G$1020,$A19,EA_Tabelle!$W$21:$W$1020)</f>
        <v>0</v>
      </c>
      <c r="G19" s="63">
        <f>SUMIF(EA_Tabelle!$G$21:$G$1020,$A19,EA_Tabelle!$X$21:$X$1020)</f>
        <v>0</v>
      </c>
      <c r="H19" s="54">
        <f t="array" ref="H19">SUM(--(FREQUENCY(IF(IFERROR(EA_Tabelle!$G$21:$G$1020=Ressorts[[#This Row],[Ressort]],0),MATCH(EA_Tabelle!$N$21:$N$1020,EA_Tabelle!$N$21:$N$1020,0)),ROW(EA_Tabelle!$N$21:$N$1020)-MIN(ROW(EA_Tabelle!$N$21:$N$1020))+1)&gt;0))</f>
        <v>0</v>
      </c>
      <c r="I19" s="54">
        <f>SUMIF(EA_Tabelle!$G$21:$G$1020,$A19,EA_Tabelle!$Y$21:$Y$1020)</f>
        <v>0</v>
      </c>
      <c r="J19" s="52">
        <f>SUMIF(EA_Tabelle!$G$21:$G$1020,$A19,EA_Tabelle!$AC$21:$AC$1020)</f>
        <v>0</v>
      </c>
      <c r="K19" s="52">
        <f>SUMIF(EA_Tabelle!$G$21:$G$1020,$A19,EA_Tabelle!$AF$21:$AF$1020)</f>
        <v>0</v>
      </c>
      <c r="L19" s="52">
        <f>SUMIF(EA_Tabelle!$G$21:$G$1020,$A19,EA_Tabelle!$AM$21:$AM$1020)</f>
        <v>0</v>
      </c>
      <c r="M19" s="52">
        <f>SUMIF(EA_Tabelle!$G$21:$G$1020,$A19,EA_Tabelle!$AN$21:$AN$1020)</f>
        <v>0</v>
      </c>
      <c r="N19" s="52">
        <f>SUMIF(EA_Tabelle!$G$21:$G$1020,$A19,EA_Tabelle!$AQ$21:$AQ$1020)</f>
        <v>0</v>
      </c>
      <c r="O19" s="52">
        <f>SUMIF(EA_Tabelle!$G$21:$G$1020,$A19,EA_Tabelle!$AO$21:$AO$1020)</f>
        <v>0</v>
      </c>
      <c r="P19" s="52">
        <f>SUMIF(EA_Tabelle!$G$21:$G$1020,$A19,EA_Tabelle!$AR$21:$AR$1020)</f>
        <v>0</v>
      </c>
      <c r="Q19" s="54">
        <f>SUMIF(EA_Tabelle!$G$21:$G$1020,$A19,EA_Tabelle!$AS$21:$AS$1020)</f>
        <v>0</v>
      </c>
      <c r="R19" s="52">
        <f>SUMIF(EA_Tabelle!$G$21:$G$1020,$A19,EA_Tabelle!$AT$21:$AT$1020)</f>
        <v>0</v>
      </c>
      <c r="S19" s="52">
        <f>SUMIF(EA_Tabelle!$G$21:$G$1020,$A19,EA_Tabelle!$AU$21:$AU$1020)</f>
        <v>0</v>
      </c>
      <c r="T19" s="68">
        <f>EA_Tabelle!$N$10</f>
        <v>0</v>
      </c>
      <c r="U19" s="65">
        <f>EA_Tabelle!$P$10</f>
        <v>0</v>
      </c>
      <c r="V19" s="69">
        <f>EA_Tabelle!$S$10</f>
        <v>0</v>
      </c>
    </row>
    <row r="20" spans="1:22" x14ac:dyDescent="0.3">
      <c r="A20" s="56" t="s">
        <v>44</v>
      </c>
      <c r="B20" s="51">
        <f t="shared" si="0"/>
        <v>0</v>
      </c>
      <c r="C20" s="51">
        <f t="shared" si="1"/>
        <v>0</v>
      </c>
      <c r="D20" s="51">
        <f t="shared" si="2"/>
        <v>0</v>
      </c>
      <c r="E20" s="55">
        <f>SUMIF(EA_Tabelle!$G$21:$G$1020,$A20,EA_Tabelle!$U$21:$U$1020)</f>
        <v>0</v>
      </c>
      <c r="F20" s="53">
        <f>SUMIF(EA_Tabelle!$G$21:$G$1020,$A20,EA_Tabelle!$W$21:$W$1020)</f>
        <v>0</v>
      </c>
      <c r="G20" s="63">
        <f>SUMIF(EA_Tabelle!$G$21:$G$1020,$A20,EA_Tabelle!$X$21:$X$1020)</f>
        <v>0</v>
      </c>
      <c r="H20" s="54">
        <f t="array" ref="H20">SUM(--(FREQUENCY(IF(IFERROR(EA_Tabelle!$G$21:$G$1020=Ressorts[[#This Row],[Ressort]],0),MATCH(EA_Tabelle!$N$21:$N$1020,EA_Tabelle!$N$21:$N$1020,0)),ROW(EA_Tabelle!$N$21:$N$1020)-MIN(ROW(EA_Tabelle!$N$21:$N$1020))+1)&gt;0))</f>
        <v>0</v>
      </c>
      <c r="I20" s="54">
        <f>SUMIF(EA_Tabelle!$G$21:$G$1020,$A20,EA_Tabelle!$Y$21:$Y$1020)</f>
        <v>0</v>
      </c>
      <c r="J20" s="52">
        <f>SUMIF(EA_Tabelle!$G$21:$G$1020,$A20,EA_Tabelle!$AC$21:$AC$1020)</f>
        <v>0</v>
      </c>
      <c r="K20" s="52">
        <f>SUMIF(EA_Tabelle!$G$21:$G$1020,$A20,EA_Tabelle!$AF$21:$AF$1020)</f>
        <v>0</v>
      </c>
      <c r="L20" s="52">
        <f>SUMIF(EA_Tabelle!$G$21:$G$1020,$A20,EA_Tabelle!$AM$21:$AM$1020)</f>
        <v>0</v>
      </c>
      <c r="M20" s="52">
        <f>SUMIF(EA_Tabelle!$G$21:$G$1020,$A20,EA_Tabelle!$AN$21:$AN$1020)</f>
        <v>0</v>
      </c>
      <c r="N20" s="52">
        <f>SUMIF(EA_Tabelle!$G$21:$G$1020,$A20,EA_Tabelle!$AQ$21:$AQ$1020)</f>
        <v>0</v>
      </c>
      <c r="O20" s="52">
        <f>SUMIF(EA_Tabelle!$G$21:$G$1020,$A20,EA_Tabelle!$AO$21:$AO$1020)</f>
        <v>0</v>
      </c>
      <c r="P20" s="52">
        <f>SUMIF(EA_Tabelle!$G$21:$G$1020,$A20,EA_Tabelle!$AR$21:$AR$1020)</f>
        <v>0</v>
      </c>
      <c r="Q20" s="54">
        <f>SUMIF(EA_Tabelle!$G$21:$G$1020,$A20,EA_Tabelle!$AS$21:$AS$1020)</f>
        <v>0</v>
      </c>
      <c r="R20" s="52">
        <f>SUMIF(EA_Tabelle!$G$21:$G$1020,$A20,EA_Tabelle!$AT$21:$AT$1020)</f>
        <v>0</v>
      </c>
      <c r="S20" s="52">
        <f>SUMIF(EA_Tabelle!$G$21:$G$1020,$A20,EA_Tabelle!$AU$21:$AU$1020)</f>
        <v>0</v>
      </c>
      <c r="T20" s="68">
        <f>EA_Tabelle!$N$10</f>
        <v>0</v>
      </c>
      <c r="U20" s="65">
        <f>EA_Tabelle!$P$10</f>
        <v>0</v>
      </c>
      <c r="V20" s="69">
        <f>EA_Tabelle!$S$10</f>
        <v>0</v>
      </c>
    </row>
    <row r="21" spans="1:22" x14ac:dyDescent="0.3">
      <c r="A21" s="56" t="s">
        <v>46</v>
      </c>
      <c r="B21" s="51">
        <f t="shared" si="0"/>
        <v>0</v>
      </c>
      <c r="C21" s="51">
        <f t="shared" si="1"/>
        <v>0</v>
      </c>
      <c r="D21" s="51">
        <f t="shared" si="2"/>
        <v>0</v>
      </c>
      <c r="E21" s="55">
        <f>SUMIF(EA_Tabelle!$G$21:$G$1020,$A21,EA_Tabelle!$U$21:$U$1020)</f>
        <v>0</v>
      </c>
      <c r="F21" s="53">
        <f>SUMIF(EA_Tabelle!$G$21:$G$1020,$A21,EA_Tabelle!$W$21:$W$1020)</f>
        <v>0</v>
      </c>
      <c r="G21" s="63">
        <f>SUMIF(EA_Tabelle!$G$21:$G$1020,$A21,EA_Tabelle!$X$21:$X$1020)</f>
        <v>0</v>
      </c>
      <c r="H21" s="54">
        <f t="array" ref="H21">SUM(--(FREQUENCY(IF(IFERROR(EA_Tabelle!$G$21:$G$1020=Ressorts[[#This Row],[Ressort]],0),MATCH(EA_Tabelle!$N$21:$N$1020,EA_Tabelle!$N$21:$N$1020,0)),ROW(EA_Tabelle!$N$21:$N$1020)-MIN(ROW(EA_Tabelle!$N$21:$N$1020))+1)&gt;0))</f>
        <v>0</v>
      </c>
      <c r="I21" s="54">
        <f>SUMIF(EA_Tabelle!$G$21:$G$1020,$A21,EA_Tabelle!$Y$21:$Y$1020)</f>
        <v>0</v>
      </c>
      <c r="J21" s="52">
        <f>SUMIF(EA_Tabelle!$G$21:$G$1020,$A21,EA_Tabelle!$AC$21:$AC$1020)</f>
        <v>0</v>
      </c>
      <c r="K21" s="52">
        <f>SUMIF(EA_Tabelle!$G$21:$G$1020,$A21,EA_Tabelle!$AF$21:$AF$1020)</f>
        <v>0</v>
      </c>
      <c r="L21" s="52">
        <f>SUMIF(EA_Tabelle!$G$21:$G$1020,$A21,EA_Tabelle!$AM$21:$AM$1020)</f>
        <v>0</v>
      </c>
      <c r="M21" s="52">
        <f>SUMIF(EA_Tabelle!$G$21:$G$1020,$A21,EA_Tabelle!$AN$21:$AN$1020)</f>
        <v>0</v>
      </c>
      <c r="N21" s="52">
        <f>SUMIF(EA_Tabelle!$G$21:$G$1020,$A21,EA_Tabelle!$AQ$21:$AQ$1020)</f>
        <v>0</v>
      </c>
      <c r="O21" s="52">
        <f>SUMIF(EA_Tabelle!$G$21:$G$1020,$A21,EA_Tabelle!$AO$21:$AO$1020)</f>
        <v>0</v>
      </c>
      <c r="P21" s="52">
        <f>SUMIF(EA_Tabelle!$G$21:$G$1020,$A21,EA_Tabelle!$AR$21:$AR$1020)</f>
        <v>0</v>
      </c>
      <c r="Q21" s="54">
        <f>SUMIF(EA_Tabelle!$G$21:$G$1020,$A21,EA_Tabelle!$AS$21:$AS$1020)</f>
        <v>0</v>
      </c>
      <c r="R21" s="52">
        <f>SUMIF(EA_Tabelle!$G$21:$G$1020,$A21,EA_Tabelle!$AT$21:$AT$1020)</f>
        <v>0</v>
      </c>
      <c r="S21" s="52">
        <f>SUMIF(EA_Tabelle!$G$21:$G$1020,$A21,EA_Tabelle!$AU$21:$AU$1020)</f>
        <v>0</v>
      </c>
      <c r="T21" s="68">
        <f>EA_Tabelle!$N$10</f>
        <v>0</v>
      </c>
      <c r="U21" s="65">
        <f>EA_Tabelle!$P$10</f>
        <v>0</v>
      </c>
      <c r="V21" s="69">
        <f>EA_Tabelle!$S$10</f>
        <v>0</v>
      </c>
    </row>
    <row r="22" spans="1:22" x14ac:dyDescent="0.3">
      <c r="A22" s="56" t="s">
        <v>47</v>
      </c>
      <c r="B22" s="51">
        <f t="shared" si="0"/>
        <v>0</v>
      </c>
      <c r="C22" s="51">
        <f t="shared" si="1"/>
        <v>0</v>
      </c>
      <c r="D22" s="51">
        <f t="shared" si="2"/>
        <v>0</v>
      </c>
      <c r="E22" s="55">
        <f>SUMIF(EA_Tabelle!$G$21:$G$1020,$A22,EA_Tabelle!$U$21:$U$1020)</f>
        <v>0</v>
      </c>
      <c r="F22" s="53">
        <f>SUMIF(EA_Tabelle!$G$21:$G$1020,$A22,EA_Tabelle!$W$21:$W$1020)</f>
        <v>0</v>
      </c>
      <c r="G22" s="63">
        <f>SUMIF(EA_Tabelle!$G$21:$G$1020,$A22,EA_Tabelle!$X$21:$X$1020)</f>
        <v>0</v>
      </c>
      <c r="H22" s="54">
        <f t="array" ref="H22">SUM(--(FREQUENCY(IF(IFERROR(EA_Tabelle!$G$21:$G$1020=Ressorts[[#This Row],[Ressort]],0),MATCH(EA_Tabelle!$N$21:$N$1020,EA_Tabelle!$N$21:$N$1020,0)),ROW(EA_Tabelle!$N$21:$N$1020)-MIN(ROW(EA_Tabelle!$N$21:$N$1020))+1)&gt;0))</f>
        <v>0</v>
      </c>
      <c r="I22" s="54">
        <f>SUMIF(EA_Tabelle!$G$21:$G$1020,$A22,EA_Tabelle!$Y$21:$Y$1020)</f>
        <v>0</v>
      </c>
      <c r="J22" s="52">
        <f>SUMIF(EA_Tabelle!$G$21:$G$1020,$A22,EA_Tabelle!$AC$21:$AC$1020)</f>
        <v>0</v>
      </c>
      <c r="K22" s="52">
        <f>SUMIF(EA_Tabelle!$G$21:$G$1020,$A22,EA_Tabelle!$AF$21:$AF$1020)</f>
        <v>0</v>
      </c>
      <c r="L22" s="52">
        <f>SUMIF(EA_Tabelle!$G$21:$G$1020,$A22,EA_Tabelle!$AM$21:$AM$1020)</f>
        <v>0</v>
      </c>
      <c r="M22" s="52">
        <f>SUMIF(EA_Tabelle!$G$21:$G$1020,$A22,EA_Tabelle!$AN$21:$AN$1020)</f>
        <v>0</v>
      </c>
      <c r="N22" s="52">
        <f>SUMIF(EA_Tabelle!$G$21:$G$1020,$A22,EA_Tabelle!$AQ$21:$AQ$1020)</f>
        <v>0</v>
      </c>
      <c r="O22" s="52">
        <f>SUMIF(EA_Tabelle!$G$21:$G$1020,$A22,EA_Tabelle!$AO$21:$AO$1020)</f>
        <v>0</v>
      </c>
      <c r="P22" s="52">
        <f>SUMIF(EA_Tabelle!$G$21:$G$1020,$A22,EA_Tabelle!$AR$21:$AR$1020)</f>
        <v>0</v>
      </c>
      <c r="Q22" s="54">
        <f>SUMIF(EA_Tabelle!$G$21:$G$1020,$A22,EA_Tabelle!$AS$21:$AS$1020)</f>
        <v>0</v>
      </c>
      <c r="R22" s="52">
        <f>SUMIF(EA_Tabelle!$G$21:$G$1020,$A22,EA_Tabelle!$AT$21:$AT$1020)</f>
        <v>0</v>
      </c>
      <c r="S22" s="52">
        <f>SUMIF(EA_Tabelle!$G$21:$G$1020,$A22,EA_Tabelle!$AU$21:$AU$1020)</f>
        <v>0</v>
      </c>
      <c r="T22" s="68">
        <f>EA_Tabelle!$N$10</f>
        <v>0</v>
      </c>
      <c r="U22" s="65">
        <f>EA_Tabelle!$P$10</f>
        <v>0</v>
      </c>
      <c r="V22" s="69">
        <f>EA_Tabelle!$S$10</f>
        <v>0</v>
      </c>
    </row>
    <row r="23" spans="1:22" x14ac:dyDescent="0.3">
      <c r="A23" s="56" t="s">
        <v>50</v>
      </c>
      <c r="B23" s="51">
        <f t="shared" si="0"/>
        <v>0</v>
      </c>
      <c r="C23" s="51">
        <f t="shared" si="1"/>
        <v>0</v>
      </c>
      <c r="D23" s="51">
        <f t="shared" si="2"/>
        <v>0</v>
      </c>
      <c r="E23" s="55">
        <f>SUMIF(EA_Tabelle!$G$21:$G$1020,$A23,EA_Tabelle!$U$21:$U$1020)</f>
        <v>0</v>
      </c>
      <c r="F23" s="53">
        <f>SUMIF(EA_Tabelle!$G$21:$G$1020,$A23,EA_Tabelle!$W$21:$W$1020)</f>
        <v>0</v>
      </c>
      <c r="G23" s="63">
        <f>SUMIF(EA_Tabelle!$G$21:$G$1020,$A23,EA_Tabelle!$X$21:$X$1020)</f>
        <v>0</v>
      </c>
      <c r="H23" s="54">
        <f t="array" ref="H23">SUM(--(FREQUENCY(IF(IFERROR(EA_Tabelle!$G$21:$G$1020=Ressorts[[#This Row],[Ressort]],0),MATCH(EA_Tabelle!$N$21:$N$1020,EA_Tabelle!$N$21:$N$1020,0)),ROW(EA_Tabelle!$N$21:$N$1020)-MIN(ROW(EA_Tabelle!$N$21:$N$1020))+1)&gt;0))</f>
        <v>0</v>
      </c>
      <c r="I23" s="54">
        <f>SUMIF(EA_Tabelle!$G$21:$G$1020,$A23,EA_Tabelle!$Y$21:$Y$1020)</f>
        <v>0</v>
      </c>
      <c r="J23" s="52">
        <f>SUMIF(EA_Tabelle!$G$21:$G$1020,$A23,EA_Tabelle!$AC$21:$AC$1020)</f>
        <v>0</v>
      </c>
      <c r="K23" s="52">
        <f>SUMIF(EA_Tabelle!$G$21:$G$1020,$A23,EA_Tabelle!$AF$21:$AF$1020)</f>
        <v>0</v>
      </c>
      <c r="L23" s="52">
        <f>SUMIF(EA_Tabelle!$G$21:$G$1020,$A23,EA_Tabelle!$AM$21:$AM$1020)</f>
        <v>0</v>
      </c>
      <c r="M23" s="52">
        <f>SUMIF(EA_Tabelle!$G$21:$G$1020,$A23,EA_Tabelle!$AN$21:$AN$1020)</f>
        <v>0</v>
      </c>
      <c r="N23" s="52">
        <f>SUMIF(EA_Tabelle!$G$21:$G$1020,$A23,EA_Tabelle!$AQ$21:$AQ$1020)</f>
        <v>0</v>
      </c>
      <c r="O23" s="52">
        <f>SUMIF(EA_Tabelle!$G$21:$G$1020,$A23,EA_Tabelle!$AO$21:$AO$1020)</f>
        <v>0</v>
      </c>
      <c r="P23" s="52">
        <f>SUMIF(EA_Tabelle!$G$21:$G$1020,$A23,EA_Tabelle!$AR$21:$AR$1020)</f>
        <v>0</v>
      </c>
      <c r="Q23" s="54">
        <f>SUMIF(EA_Tabelle!$G$21:$G$1020,$A23,EA_Tabelle!$AS$21:$AS$1020)</f>
        <v>0</v>
      </c>
      <c r="R23" s="52">
        <f>SUMIF(EA_Tabelle!$G$21:$G$1020,$A23,EA_Tabelle!$AT$21:$AT$1020)</f>
        <v>0</v>
      </c>
      <c r="S23" s="52">
        <f>SUMIF(EA_Tabelle!$G$21:$G$1020,$A23,EA_Tabelle!$AU$21:$AU$1020)</f>
        <v>0</v>
      </c>
      <c r="T23" s="68">
        <f>EA_Tabelle!$N$10</f>
        <v>0</v>
      </c>
      <c r="U23" s="65">
        <f>EA_Tabelle!$P$10</f>
        <v>0</v>
      </c>
      <c r="V23" s="69">
        <f>EA_Tabelle!$S$10</f>
        <v>0</v>
      </c>
    </row>
    <row r="24" spans="1:22" x14ac:dyDescent="0.3">
      <c r="A24" s="56" t="s">
        <v>52</v>
      </c>
      <c r="B24" s="51">
        <f t="shared" si="0"/>
        <v>0</v>
      </c>
      <c r="C24" s="51">
        <f t="shared" si="1"/>
        <v>0</v>
      </c>
      <c r="D24" s="51">
        <f t="shared" si="2"/>
        <v>0</v>
      </c>
      <c r="E24" s="55">
        <f>SUMIF(EA_Tabelle!$G$21:$G$1020,$A24,EA_Tabelle!$U$21:$U$1020)</f>
        <v>0</v>
      </c>
      <c r="F24" s="53">
        <f>SUMIF(EA_Tabelle!$G$21:$G$1020,$A24,EA_Tabelle!$W$21:$W$1020)</f>
        <v>0</v>
      </c>
      <c r="G24" s="63">
        <f>SUMIF(EA_Tabelle!$G$21:$G$1020,$A24,EA_Tabelle!$X$21:$X$1020)</f>
        <v>0</v>
      </c>
      <c r="H24" s="54">
        <f t="array" ref="H24">SUM(--(FREQUENCY(IF(IFERROR(EA_Tabelle!$G$21:$G$1020=Ressorts[[#This Row],[Ressort]],0),MATCH(EA_Tabelle!$N$21:$N$1020,EA_Tabelle!$N$21:$N$1020,0)),ROW(EA_Tabelle!$N$21:$N$1020)-MIN(ROW(EA_Tabelle!$N$21:$N$1020))+1)&gt;0))</f>
        <v>0</v>
      </c>
      <c r="I24" s="54">
        <f>SUMIF(EA_Tabelle!$G$21:$G$1020,$A24,EA_Tabelle!$Y$21:$Y$1020)</f>
        <v>0</v>
      </c>
      <c r="J24" s="52">
        <f>SUMIF(EA_Tabelle!$G$21:$G$1020,$A24,EA_Tabelle!$AC$21:$AC$1020)</f>
        <v>0</v>
      </c>
      <c r="K24" s="52">
        <f>SUMIF(EA_Tabelle!$G$21:$G$1020,$A24,EA_Tabelle!$AF$21:$AF$1020)</f>
        <v>0</v>
      </c>
      <c r="L24" s="52">
        <f>SUMIF(EA_Tabelle!$G$21:$G$1020,$A24,EA_Tabelle!$AM$21:$AM$1020)</f>
        <v>0</v>
      </c>
      <c r="M24" s="52">
        <f>SUMIF(EA_Tabelle!$G$21:$G$1020,$A24,EA_Tabelle!$AN$21:$AN$1020)</f>
        <v>0</v>
      </c>
      <c r="N24" s="52">
        <f>SUMIF(EA_Tabelle!$G$21:$G$1020,$A24,EA_Tabelle!$AQ$21:$AQ$1020)</f>
        <v>0</v>
      </c>
      <c r="O24" s="52">
        <f>SUMIF(EA_Tabelle!$G$21:$G$1020,$A24,EA_Tabelle!$AO$21:$AO$1020)</f>
        <v>0</v>
      </c>
      <c r="P24" s="52">
        <f>SUMIF(EA_Tabelle!$G$21:$G$1020,$A24,EA_Tabelle!$AR$21:$AR$1020)</f>
        <v>0</v>
      </c>
      <c r="Q24" s="54">
        <f>SUMIF(EA_Tabelle!$G$21:$G$1020,$A24,EA_Tabelle!$AS$21:$AS$1020)</f>
        <v>0</v>
      </c>
      <c r="R24" s="52">
        <f>SUMIF(EA_Tabelle!$G$21:$G$1020,$A24,EA_Tabelle!$AT$21:$AT$1020)</f>
        <v>0</v>
      </c>
      <c r="S24" s="52">
        <f>SUMIF(EA_Tabelle!$G$21:$G$1020,$A24,EA_Tabelle!$AU$21:$AU$1020)</f>
        <v>0</v>
      </c>
      <c r="T24" s="68">
        <f>EA_Tabelle!$N$10</f>
        <v>0</v>
      </c>
      <c r="U24" s="65">
        <f>EA_Tabelle!$P$10</f>
        <v>0</v>
      </c>
      <c r="V24" s="69">
        <f>EA_Tabelle!$S$10</f>
        <v>0</v>
      </c>
    </row>
    <row r="25" spans="1:22" x14ac:dyDescent="0.3">
      <c r="A25" s="56" t="s">
        <v>53</v>
      </c>
      <c r="B25" s="51">
        <f t="shared" si="0"/>
        <v>0</v>
      </c>
      <c r="C25" s="51">
        <f t="shared" si="1"/>
        <v>0</v>
      </c>
      <c r="D25" s="51">
        <f t="shared" si="2"/>
        <v>0</v>
      </c>
      <c r="E25" s="55">
        <f>SUMIF(EA_Tabelle!$G$21:$G$1020,$A25,EA_Tabelle!$U$21:$U$1020)</f>
        <v>0</v>
      </c>
      <c r="F25" s="53">
        <f>SUMIF(EA_Tabelle!$G$21:$G$1020,$A25,EA_Tabelle!$W$21:$W$1020)</f>
        <v>0</v>
      </c>
      <c r="G25" s="63">
        <f>SUMIF(EA_Tabelle!$G$21:$G$1020,$A25,EA_Tabelle!$X$21:$X$1020)</f>
        <v>0</v>
      </c>
      <c r="H25" s="54">
        <f t="array" ref="H25">SUM(--(FREQUENCY(IF(IFERROR(EA_Tabelle!$G$21:$G$1020=Ressorts[[#This Row],[Ressort]],0),MATCH(EA_Tabelle!$N$21:$N$1020,EA_Tabelle!$N$21:$N$1020,0)),ROW(EA_Tabelle!$N$21:$N$1020)-MIN(ROW(EA_Tabelle!$N$21:$N$1020))+1)&gt;0))</f>
        <v>0</v>
      </c>
      <c r="I25" s="54">
        <f>SUMIF(EA_Tabelle!$G$21:$G$1020,$A25,EA_Tabelle!$Y$21:$Y$1020)</f>
        <v>0</v>
      </c>
      <c r="J25" s="52">
        <f>SUMIF(EA_Tabelle!$G$21:$G$1020,$A25,EA_Tabelle!$AC$21:$AC$1020)</f>
        <v>0</v>
      </c>
      <c r="K25" s="52">
        <f>SUMIF(EA_Tabelle!$G$21:$G$1020,$A25,EA_Tabelle!$AF$21:$AF$1020)</f>
        <v>0</v>
      </c>
      <c r="L25" s="52">
        <f>SUMIF(EA_Tabelle!$G$21:$G$1020,$A25,EA_Tabelle!$AM$21:$AM$1020)</f>
        <v>0</v>
      </c>
      <c r="M25" s="52">
        <f>SUMIF(EA_Tabelle!$G$21:$G$1020,$A25,EA_Tabelle!$AN$21:$AN$1020)</f>
        <v>0</v>
      </c>
      <c r="N25" s="52">
        <f>SUMIF(EA_Tabelle!$G$21:$G$1020,$A25,EA_Tabelle!$AQ$21:$AQ$1020)</f>
        <v>0</v>
      </c>
      <c r="O25" s="52">
        <f>SUMIF(EA_Tabelle!$G$21:$G$1020,$A25,EA_Tabelle!$AO$21:$AO$1020)</f>
        <v>0</v>
      </c>
      <c r="P25" s="52">
        <f>SUMIF(EA_Tabelle!$G$21:$G$1020,$A25,EA_Tabelle!$AR$21:$AR$1020)</f>
        <v>0</v>
      </c>
      <c r="Q25" s="54">
        <f>SUMIF(EA_Tabelle!$G$21:$G$1020,$A25,EA_Tabelle!$AS$21:$AS$1020)</f>
        <v>0</v>
      </c>
      <c r="R25" s="52">
        <f>SUMIF(EA_Tabelle!$G$21:$G$1020,$A25,EA_Tabelle!$AT$21:$AT$1020)</f>
        <v>0</v>
      </c>
      <c r="S25" s="52">
        <f>SUMIF(EA_Tabelle!$G$21:$G$1020,$A25,EA_Tabelle!$AU$21:$AU$1020)</f>
        <v>0</v>
      </c>
      <c r="T25" s="68">
        <f>EA_Tabelle!$N$10</f>
        <v>0</v>
      </c>
      <c r="U25" s="65">
        <f>EA_Tabelle!$P$10</f>
        <v>0</v>
      </c>
      <c r="V25" s="69">
        <f>EA_Tabelle!$S$10</f>
        <v>0</v>
      </c>
    </row>
    <row r="26" spans="1:22" x14ac:dyDescent="0.3">
      <c r="A26" s="56" t="s">
        <v>54</v>
      </c>
      <c r="B26" s="51">
        <f t="shared" si="0"/>
        <v>0</v>
      </c>
      <c r="C26" s="51">
        <f t="shared" si="1"/>
        <v>0</v>
      </c>
      <c r="D26" s="51">
        <f t="shared" si="2"/>
        <v>0</v>
      </c>
      <c r="E26" s="55">
        <f>SUMIF(EA_Tabelle!$G$21:$G$1020,$A26,EA_Tabelle!$U$21:$U$1020)</f>
        <v>0</v>
      </c>
      <c r="F26" s="53">
        <f>SUMIF(EA_Tabelle!$G$21:$G$1020,$A26,EA_Tabelle!$W$21:$W$1020)</f>
        <v>0</v>
      </c>
      <c r="G26" s="63">
        <f>SUMIF(EA_Tabelle!$G$21:$G$1020,$A26,EA_Tabelle!$X$21:$X$1020)</f>
        <v>0</v>
      </c>
      <c r="H26" s="54">
        <f t="array" ref="H26">SUM(--(FREQUENCY(IF(IFERROR(EA_Tabelle!$G$21:$G$1020=Ressorts[[#This Row],[Ressort]],0),MATCH(EA_Tabelle!$N$21:$N$1020,EA_Tabelle!$N$21:$N$1020,0)),ROW(EA_Tabelle!$N$21:$N$1020)-MIN(ROW(EA_Tabelle!$N$21:$N$1020))+1)&gt;0))</f>
        <v>0</v>
      </c>
      <c r="I26" s="54">
        <f>SUMIF(EA_Tabelle!$G$21:$G$1020,$A26,EA_Tabelle!$Y$21:$Y$1020)</f>
        <v>0</v>
      </c>
      <c r="J26" s="52">
        <f>SUMIF(EA_Tabelle!$G$21:$G$1020,$A26,EA_Tabelle!$AC$21:$AC$1020)</f>
        <v>0</v>
      </c>
      <c r="K26" s="52">
        <f>SUMIF(EA_Tabelle!$G$21:$G$1020,$A26,EA_Tabelle!$AF$21:$AF$1020)</f>
        <v>0</v>
      </c>
      <c r="L26" s="52">
        <f>SUMIF(EA_Tabelle!$G$21:$G$1020,$A26,EA_Tabelle!$AM$21:$AM$1020)</f>
        <v>0</v>
      </c>
      <c r="M26" s="52">
        <f>SUMIF(EA_Tabelle!$G$21:$G$1020,$A26,EA_Tabelle!$AN$21:$AN$1020)</f>
        <v>0</v>
      </c>
      <c r="N26" s="52">
        <f>SUMIF(EA_Tabelle!$G$21:$G$1020,$A26,EA_Tabelle!$AQ$21:$AQ$1020)</f>
        <v>0</v>
      </c>
      <c r="O26" s="52">
        <f>SUMIF(EA_Tabelle!$G$21:$G$1020,$A26,EA_Tabelle!$AO$21:$AO$1020)</f>
        <v>0</v>
      </c>
      <c r="P26" s="52">
        <f>SUMIF(EA_Tabelle!$G$21:$G$1020,$A26,EA_Tabelle!$AR$21:$AR$1020)</f>
        <v>0</v>
      </c>
      <c r="Q26" s="54">
        <f>SUMIF(EA_Tabelle!$G$21:$G$1020,$A26,EA_Tabelle!$AS$21:$AS$1020)</f>
        <v>0</v>
      </c>
      <c r="R26" s="52">
        <f>SUMIF(EA_Tabelle!$G$21:$G$1020,$A26,EA_Tabelle!$AT$21:$AT$1020)</f>
        <v>0</v>
      </c>
      <c r="S26" s="52">
        <f>SUMIF(EA_Tabelle!$G$21:$G$1020,$A26,EA_Tabelle!$AU$21:$AU$1020)</f>
        <v>0</v>
      </c>
      <c r="T26" s="68">
        <f>EA_Tabelle!$N$10</f>
        <v>0</v>
      </c>
      <c r="U26" s="65">
        <f>EA_Tabelle!$P$10</f>
        <v>0</v>
      </c>
      <c r="V26" s="69">
        <f>EA_Tabelle!$S$10</f>
        <v>0</v>
      </c>
    </row>
    <row r="27" spans="1:22" x14ac:dyDescent="0.3">
      <c r="A27" s="24" t="s">
        <v>119</v>
      </c>
      <c r="B27" s="51">
        <f t="shared" si="0"/>
        <v>0</v>
      </c>
      <c r="C27" s="51">
        <f t="shared" si="1"/>
        <v>0</v>
      </c>
      <c r="D27" s="51">
        <f t="shared" si="2"/>
        <v>0</v>
      </c>
      <c r="E27" s="55">
        <f>SUMIF(EA_Tabelle!$G$21:$G$1020,$A27,EA_Tabelle!$U$21:$U$1020)</f>
        <v>0</v>
      </c>
      <c r="F27" s="53">
        <f>SUMIF(EA_Tabelle!$G$21:$G$1020,$A27,EA_Tabelle!$W$21:$W$1020)</f>
        <v>0</v>
      </c>
      <c r="G27" s="63">
        <f>SUMIF(EA_Tabelle!$G$21:$G$1020,$A27,EA_Tabelle!$X$21:$X$1020)</f>
        <v>0</v>
      </c>
      <c r="H27" s="54">
        <f t="array" ref="H27">SUM(--(FREQUENCY(IF(IFERROR(EA_Tabelle!$G$21:$G$1020=Ressorts[[#This Row],[Ressort]],0),MATCH(EA_Tabelle!$N$21:$N$1020,EA_Tabelle!$N$21:$N$1020,0)),ROW(EA_Tabelle!$N$21:$N$1020)-MIN(ROW(EA_Tabelle!$N$21:$N$1020))+1)&gt;0))</f>
        <v>0</v>
      </c>
      <c r="I27" s="54">
        <f>SUMIF(EA_Tabelle!$G$21:$G$1020,$A27,EA_Tabelle!$Y$21:$Y$1020)</f>
        <v>0</v>
      </c>
      <c r="J27" s="52">
        <f>SUMIF(EA_Tabelle!$G$21:$G$1020,$A27,EA_Tabelle!$AC$21:$AC$1020)</f>
        <v>0</v>
      </c>
      <c r="K27" s="52">
        <f>SUMIF(EA_Tabelle!$G$21:$G$1020,$A27,EA_Tabelle!$AF$21:$AF$1020)</f>
        <v>0</v>
      </c>
      <c r="L27" s="52">
        <f>SUMIF(EA_Tabelle!$G$21:$G$1020,$A27,EA_Tabelle!$AM$21:$AM$1020)</f>
        <v>0</v>
      </c>
      <c r="M27" s="52">
        <f>SUMIF(EA_Tabelle!$G$21:$G$1020,$A27,EA_Tabelle!$AN$21:$AN$1020)</f>
        <v>0</v>
      </c>
      <c r="N27" s="52">
        <f>SUMIF(EA_Tabelle!$G$21:$G$1020,$A27,EA_Tabelle!$AQ$21:$AQ$1020)</f>
        <v>0</v>
      </c>
      <c r="O27" s="52">
        <f>SUMIF(EA_Tabelle!$G$21:$G$1020,$A27,EA_Tabelle!$AO$21:$AO$1020)</f>
        <v>0</v>
      </c>
      <c r="P27" s="52">
        <f>SUMIF(EA_Tabelle!$G$21:$G$1020,$A27,EA_Tabelle!$AR$21:$AR$1020)</f>
        <v>0</v>
      </c>
      <c r="Q27" s="54">
        <f>SUMIF(EA_Tabelle!$G$21:$G$1020,$A27,EA_Tabelle!$AS$21:$AS$1020)</f>
        <v>0</v>
      </c>
      <c r="R27" s="52">
        <f>SUMIF(EA_Tabelle!$G$21:$G$1020,$A27,EA_Tabelle!$AT$21:$AT$1020)</f>
        <v>0</v>
      </c>
      <c r="S27" s="52">
        <f>SUMIF(EA_Tabelle!$G$21:$G$1020,$A27,EA_Tabelle!$AU$21:$AU$1020)</f>
        <v>0</v>
      </c>
      <c r="T27" s="68">
        <f>EA_Tabelle!$N$10</f>
        <v>0</v>
      </c>
      <c r="U27" s="65">
        <f>EA_Tabelle!$P$10</f>
        <v>0</v>
      </c>
      <c r="V27" s="69">
        <f>EA_Tabelle!$S$10</f>
        <v>0</v>
      </c>
    </row>
    <row r="28" spans="1:22" x14ac:dyDescent="0.3">
      <c r="A28" s="56" t="s">
        <v>57</v>
      </c>
      <c r="B28" s="51">
        <f t="shared" si="0"/>
        <v>0</v>
      </c>
      <c r="C28" s="51">
        <f t="shared" si="1"/>
        <v>0</v>
      </c>
      <c r="D28" s="51">
        <f t="shared" si="2"/>
        <v>0</v>
      </c>
      <c r="E28" s="55">
        <f>SUMIF(EA_Tabelle!$G$21:$G$1020,$A28,EA_Tabelle!$U$21:$U$1020)</f>
        <v>0</v>
      </c>
      <c r="F28" s="53">
        <f>SUMIF(EA_Tabelle!$G$21:$G$1020,$A28,EA_Tabelle!$W$21:$W$1020)</f>
        <v>0</v>
      </c>
      <c r="G28" s="63">
        <f>SUMIF(EA_Tabelle!$G$21:$G$1020,$A28,EA_Tabelle!$X$21:$X$1020)</f>
        <v>0</v>
      </c>
      <c r="H28" s="54">
        <f t="array" ref="H28">SUM(--(FREQUENCY(IF(IFERROR(EA_Tabelle!$G$21:$G$1020=Ressorts[[#This Row],[Ressort]],0),MATCH(EA_Tabelle!$N$21:$N$1020,EA_Tabelle!$N$21:$N$1020,0)),ROW(EA_Tabelle!$N$21:$N$1020)-MIN(ROW(EA_Tabelle!$N$21:$N$1020))+1)&gt;0))</f>
        <v>0</v>
      </c>
      <c r="I28" s="54">
        <f>SUMIF(EA_Tabelle!$G$21:$G$1020,$A28,EA_Tabelle!$Y$21:$Y$1020)</f>
        <v>0</v>
      </c>
      <c r="J28" s="52">
        <f>SUMIF(EA_Tabelle!$G$21:$G$1020,$A28,EA_Tabelle!$AC$21:$AC$1020)</f>
        <v>0</v>
      </c>
      <c r="K28" s="52">
        <f>SUMIF(EA_Tabelle!$G$21:$G$1020,$A28,EA_Tabelle!$AF$21:$AF$1020)</f>
        <v>0</v>
      </c>
      <c r="L28" s="52">
        <f>SUMIF(EA_Tabelle!$G$21:$G$1020,$A28,EA_Tabelle!$AM$21:$AM$1020)</f>
        <v>0</v>
      </c>
      <c r="M28" s="52">
        <f>SUMIF(EA_Tabelle!$G$21:$G$1020,$A28,EA_Tabelle!$AN$21:$AN$1020)</f>
        <v>0</v>
      </c>
      <c r="N28" s="52">
        <f>SUMIF(EA_Tabelle!$G$21:$G$1020,$A28,EA_Tabelle!$AQ$21:$AQ$1020)</f>
        <v>0</v>
      </c>
      <c r="O28" s="52">
        <f>SUMIF(EA_Tabelle!$G$21:$G$1020,$A28,EA_Tabelle!$AO$21:$AO$1020)</f>
        <v>0</v>
      </c>
      <c r="P28" s="52">
        <f>SUMIF(EA_Tabelle!$G$21:$G$1020,$A28,EA_Tabelle!$AR$21:$AR$1020)</f>
        <v>0</v>
      </c>
      <c r="Q28" s="54">
        <f>SUMIF(EA_Tabelle!$G$21:$G$1020,$A28,EA_Tabelle!$AS$21:$AS$1020)</f>
        <v>0</v>
      </c>
      <c r="R28" s="52">
        <f>SUMIF(EA_Tabelle!$G$21:$G$1020,$A28,EA_Tabelle!$AT$21:$AT$1020)</f>
        <v>0</v>
      </c>
      <c r="S28" s="52">
        <f>SUMIF(EA_Tabelle!$G$21:$G$1020,$A28,EA_Tabelle!$AU$21:$AU$1020)</f>
        <v>0</v>
      </c>
      <c r="T28" s="68">
        <f>EA_Tabelle!$N$10</f>
        <v>0</v>
      </c>
      <c r="U28" s="65">
        <f>EA_Tabelle!$P$10</f>
        <v>0</v>
      </c>
      <c r="V28" s="69">
        <f>EA_Tabelle!$S$10</f>
        <v>0</v>
      </c>
    </row>
    <row r="29" spans="1:22" x14ac:dyDescent="0.3">
      <c r="A29" s="25" t="s">
        <v>122</v>
      </c>
      <c r="B29" s="205">
        <f>RV_ID</f>
        <v>0</v>
      </c>
      <c r="C29" s="196">
        <f>L_Haupt_ID</f>
        <v>0</v>
      </c>
      <c r="D29" s="196">
        <f>RV_Bezeichnung</f>
        <v>0</v>
      </c>
      <c r="E29" s="197">
        <f>SUMIF(EA_Tabelle!$G$21:$G$1020,$A29,EA_Tabelle!$U$21:$U$1020)</f>
        <v>0</v>
      </c>
      <c r="F29" s="198">
        <f>SUMIF(EA_Tabelle!$G$21:$G$1020,$A29,EA_Tabelle!$W$21:$W$1020)</f>
        <v>0</v>
      </c>
      <c r="G29" s="63">
        <f>SUMIF(EA_Tabelle!$G$21:$G$1020,$A29,EA_Tabelle!$X$21:$X$1020)</f>
        <v>0</v>
      </c>
      <c r="H29" s="200">
        <f t="array" ref="H29">SUM(--(FREQUENCY(IF(IFERROR(EA_Tabelle!$G$21:$G$1020=Ressorts[[#This Row],[Ressort]],0),MATCH(EA_Tabelle!$N$21:$N$1020,EA_Tabelle!$N$21:$N$1020,0)),ROW(EA_Tabelle!$N$21:$N$1020)-MIN(ROW(EA_Tabelle!$N$21:$N$1020))+1)&gt;0))</f>
        <v>0</v>
      </c>
      <c r="I29" s="200">
        <f>SUMIF(EA_Tabelle!$G$21:$G$1020,$A29,EA_Tabelle!$Y$21:$Y$1020)</f>
        <v>0</v>
      </c>
      <c r="J29" s="201">
        <f>SUMIF(EA_Tabelle!$G$21:$G$1020,$A29,EA_Tabelle!$AC$21:$AC$1020)</f>
        <v>0</v>
      </c>
      <c r="K29" s="201">
        <f>SUMIF(EA_Tabelle!$G$21:$G$1020,$A29,EA_Tabelle!$AF$21:$AF$1020)</f>
        <v>0</v>
      </c>
      <c r="L29" s="202">
        <f>SUMIF(EA_Tabelle!$G$21:$G$1020,$A29,EA_Tabelle!$AM$21:$AM$1020)</f>
        <v>0</v>
      </c>
      <c r="M29" s="201">
        <f>SUMIF(EA_Tabelle!$G$21:$G$1020,$A29,EA_Tabelle!$AN$21:$AN$1020)</f>
        <v>0</v>
      </c>
      <c r="N29" s="201">
        <f>SUMIF(EA_Tabelle!$G$21:$G$1020,$A29,EA_Tabelle!$AQ$21:$AQ$1020)</f>
        <v>0</v>
      </c>
      <c r="O29" s="201">
        <f>SUMIF(EA_Tabelle!$G$21:$G$1020,$A29,EA_Tabelle!$AO$21:$AO$1020)</f>
        <v>0</v>
      </c>
      <c r="P29" s="201">
        <f>SUMIF(EA_Tabelle!$G$21:$G$1020,$A29,EA_Tabelle!$AR$21:$AR$1020)</f>
        <v>0</v>
      </c>
      <c r="Q29" s="54">
        <f>SUMIF(EA_Tabelle!$G$21:$G$1020,$A29,EA_Tabelle!$AS$21:$AS$1020)</f>
        <v>0</v>
      </c>
      <c r="R29" s="201">
        <f>SUMIF(EA_Tabelle!$G$21:$G$1020,$A29,EA_Tabelle!$AT$21:$AT$1020)</f>
        <v>0</v>
      </c>
      <c r="S29" s="201">
        <f>SUMIF(EA_Tabelle!$G$21:$G$1020,$A29,EA_Tabelle!$AU$21:$AU$1020)</f>
        <v>0</v>
      </c>
      <c r="T29" s="68">
        <f>EA_Tabelle!$N$10</f>
        <v>0</v>
      </c>
      <c r="U29" s="65">
        <f>EA_Tabelle!$P$10</f>
        <v>0</v>
      </c>
      <c r="V29" s="69">
        <f>EA_Tabelle!$S$10</f>
        <v>0</v>
      </c>
    </row>
    <row r="30" spans="1:22" x14ac:dyDescent="0.3">
      <c r="A30" s="203" t="s">
        <v>55</v>
      </c>
      <c r="B30" s="204">
        <f>RV_ID</f>
        <v>0</v>
      </c>
      <c r="C30" s="196">
        <f>L_Haupt_ID</f>
        <v>0</v>
      </c>
      <c r="D30" s="196">
        <f>RV_Bezeichnung</f>
        <v>0</v>
      </c>
      <c r="E30" s="197">
        <f>SUMIF(EA_Tabelle!$G$21:$G$1020,$A30,EA_Tabelle!$U$21:$U$1020)</f>
        <v>0</v>
      </c>
      <c r="F30" s="199">
        <f>SUMIF(EA_Tabelle!$G$21:$G$1020,$A30,EA_Tabelle!$W$21:$W$1020)</f>
        <v>0</v>
      </c>
      <c r="G30" s="63">
        <f>SUMIF(EA_Tabelle!$G$21:$G$1020,$A30,EA_Tabelle!$X$21:$X$1020)</f>
        <v>0</v>
      </c>
      <c r="H30" s="200">
        <f t="array" ref="H30">SUM(--(FREQUENCY(IF(IFERROR(EA_Tabelle!$G$21:$G$1020=Ressorts[[#This Row],[Ressort]],0),MATCH(EA_Tabelle!$N$21:$N$1020,EA_Tabelle!$N$21:$N$1020,0)),ROW(EA_Tabelle!$N$21:$N$1020)-MIN(ROW(EA_Tabelle!$N$21:$N$1020))+1)&gt;0))</f>
        <v>0</v>
      </c>
      <c r="I30" s="200">
        <f>SUMIF(EA_Tabelle!$G$21:$G$1020,$A30,EA_Tabelle!$Y$21:$Y$1020)</f>
        <v>0</v>
      </c>
      <c r="J30" s="201">
        <f>SUMIF(EA_Tabelle!$G$21:$G$1020,$A30,EA_Tabelle!$AC$21:$AC$1020)</f>
        <v>0</v>
      </c>
      <c r="K30" s="201">
        <f>SUMIF(EA_Tabelle!$G$21:$G$1020,$A30,EA_Tabelle!$AF$21:$AF$1020)</f>
        <v>0</v>
      </c>
      <c r="L30" s="202">
        <f>SUMIF(EA_Tabelle!$G$21:$G$1020,$A30,EA_Tabelle!$AM$21:$AM$1020)</f>
        <v>0</v>
      </c>
      <c r="M30" s="201">
        <f>SUMIF(EA_Tabelle!$G$21:$G$1020,$A30,EA_Tabelle!$AN$21:$AN$1020)</f>
        <v>0</v>
      </c>
      <c r="N30" s="201">
        <f>SUMIF(EA_Tabelle!$G$21:$G$1020,$A30,EA_Tabelle!$AQ$21:$AQ$1020)</f>
        <v>0</v>
      </c>
      <c r="O30" s="201">
        <f>SUMIF(EA_Tabelle!$G$21:$G$1020,$A30,EA_Tabelle!$AO$21:$AO$1020)</f>
        <v>0</v>
      </c>
      <c r="P30" s="201">
        <f>SUMIF(EA_Tabelle!$G$21:$G$1020,$A30,EA_Tabelle!$AR$21:$AR$1020)</f>
        <v>0</v>
      </c>
      <c r="Q30" s="54">
        <f>SUMIF(EA_Tabelle!$G$21:$G$1020,$A30,EA_Tabelle!$AS$21:$AS$1020)</f>
        <v>0</v>
      </c>
      <c r="R30" s="201">
        <f>SUMIF(EA_Tabelle!$G$21:$G$1020,$A30,EA_Tabelle!$AT$21:$AT$1020)</f>
        <v>0</v>
      </c>
      <c r="S30" s="201">
        <f>SUMIF(EA_Tabelle!$G$21:$G$1020,$A30,EA_Tabelle!$AU$21:$AU$1020)</f>
        <v>0</v>
      </c>
      <c r="T30" s="68">
        <f>EA_Tabelle!$N$10</f>
        <v>0</v>
      </c>
      <c r="U30" s="65">
        <f>EA_Tabelle!$P$10</f>
        <v>0</v>
      </c>
      <c r="V30" s="69">
        <f>EA_Tabelle!$S$10</f>
        <v>0</v>
      </c>
    </row>
  </sheetData>
  <sheetProtection password="CF75" sheet="1" objects="1" scenarios="1"/>
  <conditionalFormatting sqref="E9:G9">
    <cfRule type="expression" dxfId="49" priority="1">
      <formula>#REF!&lt;&gt;"Beratervertrag"</formula>
    </cfRule>
  </conditionalFormatting>
  <pageMargins left="0.3" right="0.3" top="0.3" bottom="0.3" header="0.2" footer="0.2"/>
  <pageSetup scale="75" orientation="landscape" horizontalDpi="200" verticalDpi="200" r:id="rId1"/>
  <headerFooter alignWithMargins="0">
    <oddHeader>&amp;CTab: &amp;A</oddHeader>
    <oddFooter>&amp;L&amp;D &amp;T&amp;C&amp;Z&amp;F -- &amp;A&amp;R&amp;P/&amp;N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MSDocument" ma:contentTypeID="0x0101005FF0B98AD78640A8A6ADA1A2DCD2AC720017319F8E6F1B1E4B9B27C3A61EAA9EBE" ma:contentTypeVersion="9" ma:contentTypeDescription="" ma:contentTypeScope="" ma:versionID="62223e65cdc70ed7de764a4d02ab77de">
  <xsd:schema xmlns:xsd="http://www.w3.org/2001/XMLSchema" xmlns:xs="http://www.w3.org/2001/XMLSchema" xmlns:p="http://schemas.microsoft.com/office/2006/metadata/properties" xmlns:ns2="c2a0fb62-fd12-4fb0-9b52-efe31355e155" xmlns:ns3="b4a581dd-a62e-4a0a-9ad9-e8ead9848220" targetNamespace="http://schemas.microsoft.com/office/2006/metadata/properties" ma:root="true" ma:fieldsID="db9322fea4e2b3b1699e1e96c76d42b2" ns2:_="" ns3:_="">
    <xsd:import namespace="c2a0fb62-fd12-4fb0-9b52-efe31355e155"/>
    <xsd:import namespace="b4a581dd-a62e-4a0a-9ad9-e8ead9848220"/>
    <xsd:element name="properties">
      <xsd:complexType>
        <xsd:sequence>
          <xsd:element name="documentManagement">
            <xsd:complexType>
              <xsd:all>
                <xsd:element ref="ns2:_dlc_DocId" minOccurs="0"/>
                <xsd:element ref="ns2:_dlc_DocIdUrl" minOccurs="0"/>
                <xsd:element ref="ns2:_dlc_DocIdPersistId" minOccurs="0"/>
                <xsd:element ref="ns3:PwCDMSDocumentStatus" minOccurs="0"/>
                <xsd:element ref="ns3:PwCDMSKeywords" minOccurs="0"/>
                <xsd:element ref="ns3:PwCDMSPSPStatus" minOccurs="0"/>
                <xsd:element ref="ns3:PwCDMSOriginalFileName" minOccurs="0"/>
                <xsd:element ref="ns3:PwCDMSOriginalPath" minOccurs="0"/>
                <xsd:element ref="ns3:PwCDMSVirtualPath" minOccurs="0"/>
                <xsd:element ref="ns3:PwCDMSDocumentumAuthor" minOccurs="0"/>
                <xsd:element ref="ns3:PwCDMSDocumentumEditor" minOccurs="0"/>
                <xsd:element ref="ns2:TaxMetadataLookup" minOccurs="0"/>
                <xsd:element ref="ns2:PwCDMSPSPNameLookup" minOccurs="0"/>
                <xsd:element ref="ns2:PwCDMSPSPNumberLookup" minOccurs="0"/>
                <xsd:element ref="ns2:PwCDMSClientNameLookup" minOccurs="0"/>
                <xsd:element ref="ns2:PwCDMSClientNumberLookup" minOccurs="0"/>
                <xsd:element ref="ns2:PwCDMSOldMetadataLookup" minOccurs="0"/>
                <xsd:element ref="ns2:PwCDMSOldMetaLookup" minOccurs="0"/>
                <xsd:element ref="ns2:PwCDMSMetadata01Lookup" minOccurs="0"/>
                <xsd:element ref="ns2:PwCDMSMetadata02Lookup" minOccurs="0"/>
                <xsd:element ref="ns2:PwCDMSMetadata03Lookup" minOccurs="0"/>
                <xsd:element ref="ns2:PwCDMSMetadata04Lookup" minOccurs="0"/>
                <xsd:element ref="ns3:PwCDMSTaxMailReferenceId" minOccurs="0"/>
                <xsd:element ref="ns3:PwCTSSpaceOwnerLookup" minOccurs="0"/>
                <xsd:element ref="ns3:PwCTSTeamSpaceName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a0fb62-fd12-4fb0-9b52-efe31355e15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MetadataLookup" ma:index="19" nillable="true" ma:displayName="TaxMetadata ID" ma:list="{FA04A6BB-20D4-4C98-9E67-68013C77496C}" ma:internalName="TaxMetadataLookup" ma:showField="ID" ma:web="{c2a0fb62-fd12-4fb0-9b52-efe31355e155}">
      <xsd:simpleType>
        <xsd:restriction base="dms:Lookup"/>
      </xsd:simpleType>
    </xsd:element>
    <xsd:element name="PwCDMSPSPNameLookup" ma:index="20" nillable="true" ma:displayName="Engagement Name" ma:list="{FA04A6BB-20D4-4C98-9E67-68013C77496C}" ma:internalName="PwCDMSPSPNameLookup" ma:readOnly="true" ma:showField="PwCDMSPSPName" ma:web="{c2a0fb62-fd12-4fb0-9b52-efe31355e155}">
      <xsd:simpleType>
        <xsd:restriction base="dms:Lookup"/>
      </xsd:simpleType>
    </xsd:element>
    <xsd:element name="PwCDMSPSPNumberLookup" ma:index="21" nillable="true" ma:displayName="Engagement Number" ma:list="{FA04A6BB-20D4-4C98-9E67-68013C77496C}" ma:internalName="PwCDMSPSPNumberLookup" ma:readOnly="true" ma:showField="PwCDMSPSPNumber" ma:web="{c2a0fb62-fd12-4fb0-9b52-efe31355e155}">
      <xsd:simpleType>
        <xsd:restriction base="dms:Lookup"/>
      </xsd:simpleType>
    </xsd:element>
    <xsd:element name="PwCDMSClientNameLookup" ma:index="22" nillable="true" ma:displayName="Client Name" ma:list="{FA04A6BB-20D4-4C98-9E67-68013C77496C}" ma:internalName="PwCDMSClientNameLookup" ma:readOnly="true" ma:showField="PwCDMSClientName" ma:web="{c2a0fb62-fd12-4fb0-9b52-efe31355e155}">
      <xsd:simpleType>
        <xsd:restriction base="dms:Lookup"/>
      </xsd:simpleType>
    </xsd:element>
    <xsd:element name="PwCDMSClientNumberLookup" ma:index="23" nillable="true" ma:displayName="Client Number" ma:list="{FA04A6BB-20D4-4C98-9E67-68013C77496C}" ma:internalName="PwCDMSClientNumberLookup" ma:readOnly="true" ma:showField="PwCDMSClientNumber" ma:web="{c2a0fb62-fd12-4fb0-9b52-efe31355e155}">
      <xsd:simpleType>
        <xsd:restriction base="dms:Lookup"/>
      </xsd:simpleType>
    </xsd:element>
    <xsd:element name="PwCDMSOldMetadataLookup" ma:index="24" nillable="true" ma:displayName="OldMetadata" ma:list="{FA04A6BB-20D4-4C98-9E67-68013C77496C}" ma:internalName="PwCDMSOldMetadataLookup" ma:readOnly="true" ma:showField="PwCDMSOldMetadata" ma:web="{c2a0fb62-fd12-4fb0-9b52-efe31355e155}">
      <xsd:simpleType>
        <xsd:restriction base="dms:Lookup"/>
      </xsd:simpleType>
    </xsd:element>
    <xsd:element name="PwCDMSOldMetaLookup" ma:index="25" nillable="true" ma:displayName="Former Client Names" ma:list="{5D718B71-7F46-4998-83A9-1FFE39C937FB}" ma:internalName="PwCDMSOldMetaLookup" ma:readOnly="true" ma:showField="PwCDMSOldMeta" ma:web="{c2a0fb62-fd12-4fb0-9b52-efe31355e155}">
      <xsd:simpleType>
        <xsd:restriction base="dms:Lookup"/>
      </xsd:simpleType>
    </xsd:element>
    <xsd:element name="PwCDMSMetadata01Lookup" ma:index="26" nillable="true" ma:displayName="Metadata_01" ma:list="{5D718B71-7F46-4998-83A9-1FFE39C937FB}" ma:internalName="PwCDMSMetadata01Lookup" ma:readOnly="true" ma:showField="PwCDMSMetadata01" ma:web="{c2a0fb62-fd12-4fb0-9b52-efe31355e155}">
      <xsd:simpleType>
        <xsd:restriction base="dms:Lookup"/>
      </xsd:simpleType>
    </xsd:element>
    <xsd:element name="PwCDMSMetadata02Lookup" ma:index="27" nillable="true" ma:displayName="Metadata_02" ma:list="{5D718B71-7F46-4998-83A9-1FFE39C937FB}" ma:internalName="PwCDMSMetadata02Lookup" ma:readOnly="true" ma:showField="PwCDMSMetadata02" ma:web="{c2a0fb62-fd12-4fb0-9b52-efe31355e155}">
      <xsd:simpleType>
        <xsd:restriction base="dms:Lookup"/>
      </xsd:simpleType>
    </xsd:element>
    <xsd:element name="PwCDMSMetadata03Lookup" ma:index="28" nillable="true" ma:displayName="Metadata_03" ma:list="{5D718B71-7F46-4998-83A9-1FFE39C937FB}" ma:internalName="PwCDMSMetadata03Lookup" ma:readOnly="true" ma:showField="PwCDMSMetadata03" ma:web="{c2a0fb62-fd12-4fb0-9b52-efe31355e155}">
      <xsd:simpleType>
        <xsd:restriction base="dms:Lookup"/>
      </xsd:simpleType>
    </xsd:element>
    <xsd:element name="PwCDMSMetadata04Lookup" ma:index="29" nillable="true" ma:displayName="Metadata_04" ma:list="{5D718B71-7F46-4998-83A9-1FFE39C937FB}" ma:internalName="PwCDMSMetadata04Lookup" ma:readOnly="true" ma:showField="PwCDMSMetadata04" ma:web="{c2a0fb62-fd12-4fb0-9b52-efe31355e155}">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b4a581dd-a62e-4a0a-9ad9-e8ead9848220" elementFormDefault="qualified">
    <xsd:import namespace="http://schemas.microsoft.com/office/2006/documentManagement/types"/>
    <xsd:import namespace="http://schemas.microsoft.com/office/infopath/2007/PartnerControls"/>
    <xsd:element name="PwCDMSDocumentStatus" ma:index="11" nillable="true" ma:displayName="Document Status" ma:internalName="PwCDMSDocumentStatus">
      <xsd:simpleType>
        <xsd:restriction base="dms:Text"/>
      </xsd:simpleType>
    </xsd:element>
    <xsd:element name="PwCDMSKeywords" ma:index="12" nillable="true" ma:displayName="Keywords" ma:internalName="PwCDMSKeywords">
      <xsd:simpleType>
        <xsd:restriction base="dms:Text"/>
      </xsd:simpleType>
    </xsd:element>
    <xsd:element name="PwCDMSPSPStatus" ma:index="13" nillable="true" ma:displayName="Engagement Status" ma:internalName="PwCDMSPSPStatus">
      <xsd:simpleType>
        <xsd:restriction base="dms:Text"/>
      </xsd:simpleType>
    </xsd:element>
    <xsd:element name="PwCDMSOriginalFileName" ma:index="14" nillable="true" ma:displayName="Original File Name" ma:internalName="PwCDMSOriginalFileName">
      <xsd:simpleType>
        <xsd:restriction base="dms:Note"/>
      </xsd:simpleType>
    </xsd:element>
    <xsd:element name="PwCDMSOriginalPath" ma:index="15" nillable="true" ma:displayName="Original Path" ma:internalName="PwCDMSOriginalPath">
      <xsd:simpleType>
        <xsd:restriction base="dms:Note"/>
      </xsd:simpleType>
    </xsd:element>
    <xsd:element name="PwCDMSVirtualPath" ma:index="16" nillable="true" ma:displayName="Virtual Path" ma:internalName="PwCDMSVirtualPath">
      <xsd:simpleType>
        <xsd:restriction base="dms:Note"/>
      </xsd:simpleType>
    </xsd:element>
    <xsd:element name="PwCDMSDocumentumAuthor" ma:index="17" nillable="true" ma:displayName="Documentum Author" ma:internalName="PwCDMSDocumentumAuthor">
      <xsd:simpleType>
        <xsd:restriction base="dms:Text"/>
      </xsd:simpleType>
    </xsd:element>
    <xsd:element name="PwCDMSDocumentumEditor" ma:index="18" nillable="true" ma:displayName="Documentum Editor" ma:internalName="PwCDMSDocumentumEditor">
      <xsd:simpleType>
        <xsd:restriction base="dms:Text"/>
      </xsd:simpleType>
    </xsd:element>
    <xsd:element name="PwCDMSTaxMailReferenceId" ma:index="30" nillable="true" ma:displayName="TaxMailReferenceId" ma:indexed="true" ma:internalName="PwCDMSTaxMailReferenceId">
      <xsd:simpleType>
        <xsd:restriction base="dms:Text"/>
      </xsd:simpleType>
    </xsd:element>
    <xsd:element name="PwCTSSpaceOwnerLookup" ma:index="31" nillable="true" ma:displayName="PwCTSSpaceOwnerLookup" ma:list="{FA04A6BB-20D4-4C98-9E67-68013C77496C}" ma:internalName="PwCTSSpaceOwnerLookup" ma:readOnly="true" ma:showField="PwCTSSpaceOwner" ma:web="c2a0fb62-fd12-4fb0-9b52-efe31355e155">
      <xsd:simpleType>
        <xsd:restriction base="dms:Lookup"/>
      </xsd:simpleType>
    </xsd:element>
    <xsd:element name="PwCTSTeamSpaceNameLookup" ma:index="32" nillable="true" ma:displayName="PwCTSTeamSpaceNameLookup" ma:list="{FA04A6BB-20D4-4C98-9E67-68013C77496C}" ma:internalName="PwCTSTeamSpaceNameLookup" ma:readOnly="true" ma:showField="PwCTSTeamSpaceName" ma:web="c2a0fb62-fd12-4fb0-9b52-efe31355e155">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c2a0fb62-fd12-4fb0-9b52-efe31355e155">MSES2J62TZUU-1983845847-4112</_dlc_DocId>
    <_dlc_DocIdUrl xmlns="c2a0fb62-fd12-4fb0-9b52-efe31355e155">
      <Url>https://workspaces.eurad.ad.pwcinternal.com/ws/WS60074932/_layouts/15/DocIdRedir.aspx?ID=MSES2J62TZUU-1983845847-4112</Url>
      <Description>MSES2J62TZUU-1983845847-4112</Description>
    </_dlc_DocIdUrl>
    <PwCDMSOriginalPath xmlns="b4a581dd-a62e-4a0a-9ad9-e8ead9848220" xsi:nil="true"/>
    <PwCDMSDocumentStatus xmlns="b4a581dd-a62e-4a0a-9ad9-e8ead9848220" xsi:nil="true"/>
    <PwCDMSPSPStatus xmlns="b4a581dd-a62e-4a0a-9ad9-e8ead9848220" xsi:nil="true"/>
    <PwCDMSVirtualPath xmlns="b4a581dd-a62e-4a0a-9ad9-e8ead9848220" xsi:nil="true"/>
    <TaxMetadataLookup xmlns="c2a0fb62-fd12-4fb0-9b52-efe31355e155" xsi:nil="true"/>
    <PwCDMSTaxMailReferenceId xmlns="b4a581dd-a62e-4a0a-9ad9-e8ead9848220" xsi:nil="true"/>
    <PwCDMSOriginalFileName xmlns="b4a581dd-a62e-4a0a-9ad9-e8ead9848220" xsi:nil="true"/>
    <PwCDMSDocumentumAuthor xmlns="b4a581dd-a62e-4a0a-9ad9-e8ead9848220" xsi:nil="true"/>
    <PwCDMSKeywords xmlns="b4a581dd-a62e-4a0a-9ad9-e8ead9848220" xsi:nil="true"/>
    <PwCDMSDocumentumEditor xmlns="b4a581dd-a62e-4a0a-9ad9-e8ead984822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
    <Synchronization>Synchronous</Synchronization>
    <Type>1</Type>
    <SequenceNumber>10000</SequenceNumber>
    <Url/>
    <Assembly>PwC.SP.DMS.ASE.WebTemplate, Version=2016.9.286.1, Culture=neutral, PublicKeyToken=222624dbfcadd2e9</Assembly>
    <Class>PwC.SP.DMS.ASE.WebTemplate.EventReceivers.DocumentsValidation.TaxDocumentEventReceivers</Class>
    <Data/>
    <Filter/>
  </Receiver>
  <Receiver>
    <Name/>
    <Synchronization>Synchronous</Synchronization>
    <Type>2</Type>
    <SequenceNumber>10000</SequenceNumber>
    <Url/>
    <Assembly>PwC.SP.DMS.ASE.WebTemplate, Version=2016.9.286.1, Culture=neutral, PublicKeyToken=222624dbfcadd2e9</Assembly>
    <Class>PwC.SP.DMS.ASE.WebTemplate.EventReceivers.DocumentsValidation.TaxDocumentEventReceivers</Class>
    <Data/>
    <Filter/>
  </Receiver>
  <Receiver>
    <Name/>
    <Synchronization>Synchronous</Synchronization>
    <Type>3</Type>
    <SequenceNumber>10000</SequenceNumber>
    <Url/>
    <Assembly>PwC.SP.DMS.ASE.WebTemplate, Version=2016.9.286.1, Culture=neutral, PublicKeyToken=222624dbfcadd2e9</Assembly>
    <Class>PwC.SP.DMS.ASE.WebTemplate.EventReceivers.DocumentsValidation.TaxDocumentEventReceivers</Class>
    <Data/>
    <Filter/>
  </Receiver>
  <Receiver>
    <Name/>
    <Synchronization>Synchronous</Synchronization>
    <Type>9</Type>
    <SequenceNumber>10000</SequenceNumber>
    <Url/>
    <Assembly>PwC.SP.DMS.ASE.WebTemplate, Version=2016.9.286.1, Culture=neutral, PublicKeyToken=222624dbfcadd2e9</Assembly>
    <Class>PwC.SP.DMS.ASE.WebTemplate.EventReceivers.DocumentsValidation.TaxDocumentEventReceivers</Class>
    <Data/>
    <Filter/>
  </Receiver>
</spe:Receivers>
</file>

<file path=customXml/itemProps1.xml><?xml version="1.0" encoding="utf-8"?>
<ds:datastoreItem xmlns:ds="http://schemas.openxmlformats.org/officeDocument/2006/customXml" ds:itemID="{C3CC818C-D6E2-421D-BFD0-4B5456DA2B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a0fb62-fd12-4fb0-9b52-efe31355e155"/>
    <ds:schemaRef ds:uri="b4a581dd-a62e-4a0a-9ad9-e8ead98482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C3B4D8-FEA9-431A-8246-A753234EEEDA}">
  <ds:schemaRef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c2a0fb62-fd12-4fb0-9b52-efe31355e155"/>
    <ds:schemaRef ds:uri="http://purl.org/dc/elements/1.1/"/>
    <ds:schemaRef ds:uri="b4a581dd-a62e-4a0a-9ad9-e8ead9848220"/>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2B406539-D33E-4984-A86F-0AAFBCDEFF89}">
  <ds:schemaRefs>
    <ds:schemaRef ds:uri="http://schemas.microsoft.com/sharepoint/v3/contenttype/forms"/>
  </ds:schemaRefs>
</ds:datastoreItem>
</file>

<file path=customXml/itemProps4.xml><?xml version="1.0" encoding="utf-8"?>
<ds:datastoreItem xmlns:ds="http://schemas.openxmlformats.org/officeDocument/2006/customXml" ds:itemID="{16CFF8EC-6ED3-4090-9382-911A8759D24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23</vt:i4>
      </vt:variant>
    </vt:vector>
  </HeadingPairs>
  <TitlesOfParts>
    <vt:vector size="30" baseType="lpstr">
      <vt:lpstr>Anweisungen</vt:lpstr>
      <vt:lpstr>EA_Tabelle</vt:lpstr>
      <vt:lpstr>Abrufberechtigte Bedarfsträger</vt:lpstr>
      <vt:lpstr>Lieferanten</vt:lpstr>
      <vt:lpstr>Preisstufen</vt:lpstr>
      <vt:lpstr>Listen</vt:lpstr>
      <vt:lpstr>Ressort_Auswertung</vt:lpstr>
      <vt:lpstr>Anweisungen!Druckbereich</vt:lpstr>
      <vt:lpstr>Einträge</vt:lpstr>
      <vt:lpstr>Hauptkategorie</vt:lpstr>
      <vt:lpstr>Hauptkategorien</vt:lpstr>
      <vt:lpstr>Hauptkategorienummer</vt:lpstr>
      <vt:lpstr>Hauptlieferant</vt:lpstr>
      <vt:lpstr>JaNein</vt:lpstr>
      <vt:lpstr>L_Haupt_ID</vt:lpstr>
      <vt:lpstr>Lieferantenrolle</vt:lpstr>
      <vt:lpstr>Maßeinheiten</vt:lpstr>
      <vt:lpstr>Preisstufe</vt:lpstr>
      <vt:lpstr>RepEnd</vt:lpstr>
      <vt:lpstr>RepNum</vt:lpstr>
      <vt:lpstr>RepStart</vt:lpstr>
      <vt:lpstr>RV_Bezeichnung</vt:lpstr>
      <vt:lpstr>RV_ID</vt:lpstr>
      <vt:lpstr>VAbschluss</vt:lpstr>
      <vt:lpstr>VEnd</vt:lpstr>
      <vt:lpstr>VEndMax</vt:lpstr>
      <vt:lpstr>Vertragsart</vt:lpstr>
      <vt:lpstr>Vertragstyp</vt:lpstr>
      <vt:lpstr>Volumen_Max</vt:lpstr>
      <vt:lpstr>VStart</vt:lpstr>
    </vt:vector>
  </TitlesOfParts>
  <Company>PricewaterhouseCoopers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Kammer, Steve</dc:creator>
  <cp:lastModifiedBy>Richter, Sven</cp:lastModifiedBy>
  <dcterms:created xsi:type="dcterms:W3CDTF">2018-05-28T09:43:08Z</dcterms:created>
  <dcterms:modified xsi:type="dcterms:W3CDTF">2025-06-04T10:55:08Z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5536777d-7d88-4fd0-a4c8-1aebd7d5c50e</vt:lpwstr>
  </property>
  <property fmtid="{D5CDD505-2E9C-101B-9397-08002B2CF9AE}" pid="3" name="ContentTypeId">
    <vt:lpwstr>0x0101005FF0B98AD78640A8A6ADA1A2DCD2AC720017319F8E6F1B1E4B9B27C3A61EAA9EBE</vt:lpwstr>
  </property>
</Properties>
</file>